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625"/>
  </bookViews>
  <sheets>
    <sheet name="МБТ 2025-2027" sheetId="1" r:id="rId1"/>
  </sheets>
  <definedNames>
    <definedName name="_xlnm.Print_Area" localSheetId="0">'МБТ 2025-2027'!$C$1:$AO$63</definedName>
  </definedNames>
  <calcPr calcId="145621"/>
</workbook>
</file>

<file path=xl/calcChain.xml><?xml version="1.0" encoding="utf-8"?>
<calcChain xmlns="http://schemas.openxmlformats.org/spreadsheetml/2006/main">
  <c r="AM42" i="1" l="1"/>
  <c r="AN23" i="1" l="1"/>
  <c r="AO23" i="1"/>
  <c r="AM23" i="1"/>
  <c r="AN55" i="1"/>
  <c r="AO55" i="1"/>
  <c r="AM55" i="1"/>
  <c r="AN42" i="1"/>
  <c r="AO42" i="1"/>
  <c r="AO8" i="1"/>
  <c r="AM13" i="1"/>
  <c r="AN13" i="1"/>
  <c r="AO13" i="1"/>
  <c r="AO18" i="1" l="1"/>
  <c r="AO32" i="1"/>
  <c r="AN8" i="1"/>
  <c r="AN32" i="1"/>
  <c r="AN18" i="1"/>
  <c r="AM18" i="1"/>
  <c r="AM32" i="1"/>
  <c r="AM11" i="1" l="1"/>
  <c r="AO11" i="1"/>
  <c r="AO6" i="1" s="1"/>
  <c r="AN11" i="1"/>
  <c r="AN6" i="1" s="1"/>
  <c r="AM6" i="1" l="1"/>
  <c r="AM63" i="1" s="1"/>
  <c r="AO63" i="1"/>
  <c r="AN63" i="1"/>
  <c r="AG42" i="1" l="1"/>
  <c r="AH42" i="1"/>
  <c r="AI42" i="1"/>
  <c r="AJ42" i="1"/>
  <c r="AK42" i="1"/>
  <c r="AL42" i="1"/>
  <c r="AF29" i="1"/>
  <c r="AF42" i="1"/>
  <c r="AF36" i="1"/>
  <c r="AF35" i="1"/>
  <c r="AF34" i="1"/>
  <c r="AF31" i="1"/>
  <c r="AG13" i="1"/>
  <c r="AG11" i="1" s="1"/>
  <c r="AH13" i="1"/>
  <c r="AH11" i="1" s="1"/>
  <c r="AI13" i="1"/>
  <c r="AI11" i="1" s="1"/>
  <c r="AJ13" i="1"/>
  <c r="AJ11" i="1" s="1"/>
  <c r="AK13" i="1"/>
  <c r="AK11" i="1" s="1"/>
  <c r="AL13" i="1"/>
  <c r="AL11" i="1" s="1"/>
  <c r="AG32" i="1"/>
  <c r="AH32" i="1"/>
  <c r="AI32" i="1"/>
  <c r="AJ32" i="1"/>
  <c r="AK32" i="1"/>
  <c r="AL32" i="1"/>
  <c r="AF13" i="1"/>
  <c r="AF11" i="1" s="1"/>
  <c r="AF32" i="1" l="1"/>
  <c r="AF6" i="1" s="1"/>
  <c r="AF63" i="1" s="1"/>
  <c r="AL6" i="1"/>
  <c r="AL63" i="1" s="1"/>
  <c r="AJ6" i="1"/>
  <c r="AJ63" i="1" s="1"/>
  <c r="AH6" i="1"/>
  <c r="AH63" i="1" s="1"/>
  <c r="AK6" i="1"/>
  <c r="AK63" i="1" s="1"/>
  <c r="AI6" i="1"/>
  <c r="AI63" i="1" s="1"/>
  <c r="AG6" i="1"/>
  <c r="AG63" i="1" s="1"/>
</calcChain>
</file>

<file path=xl/sharedStrings.xml><?xml version="1.0" encoding="utf-8"?>
<sst xmlns="http://schemas.openxmlformats.org/spreadsheetml/2006/main" count="69" uniqueCount="62">
  <si>
    <t>из них:</t>
  </si>
  <si>
    <t>в том числе на:</t>
  </si>
  <si>
    <t xml:space="preserve"> -выплату компенсации родительской платы за присмотр и уход за детьми, осваивающими образовательные программы дошкольного образования в организациях  Московской области, осуществляющих образовательную деятельность</t>
  </si>
  <si>
    <t xml:space="preserve">Направление расходования средств межбюджетных трансфертов </t>
  </si>
  <si>
    <t>2019 год</t>
  </si>
  <si>
    <t xml:space="preserve"> </t>
  </si>
  <si>
    <t>Сумма
(тыс.руб.)</t>
  </si>
  <si>
    <t xml:space="preserve">Субсидия на реализацию мероприятий по обеспечению жильем молодых семей </t>
  </si>
  <si>
    <t>Субвенция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</si>
  <si>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Субвенция на создание административных комиссий, уполномоченных рассматривать дела об административных правонарушениях в сфере благоустройства</t>
  </si>
  <si>
    <t xml:space="preserve">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</t>
  </si>
  <si>
    <t xml:space="preserve"> -оплату труда работников, осуществляющих работу по обеспечению выплаты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</si>
  <si>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 xml:space="preserve"> -оплату банковских и почтовых услуг по перечислению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</si>
  <si>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Субвенция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</si>
  <si>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 xml:space="preserve"> дошкольное образование</t>
  </si>
  <si>
    <t>осуществление полномочий по обеспечению жильём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</si>
  <si>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</si>
  <si>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Субсидия на строительство и реконструкцию объектов теплоснабжения</t>
  </si>
  <si>
    <t>2026 год</t>
  </si>
  <si>
    <t>2027 год</t>
  </si>
  <si>
    <t xml:space="preserve"> -оплату труда работников</t>
  </si>
  <si>
    <t xml:space="preserve">                        -ежемесячные выплаты педагогическим работникам начального, основного, среднего общего образования</t>
  </si>
  <si>
    <t>2028 год</t>
  </si>
  <si>
    <t>НАПРАВЛЕНИЕ РАСХОДОВАНИЯ И ОБЪЕМ СРЕДСТВ МЕЖБЮДЖЕТНЫХ ТРАНСФЕРТОВ,  ПРЕДОСТАВЛЯЕМЫХ ИЗ БЮДЖЕТА МОСКОВСКОЙ ОБЛАСТИ БЮДЖЕТУ ГОРОДСКОГО ОКРУГА ЛЫТКАРИНО МОСКОВСКОЙ ОБЛАСТИ В 2026 ГОДУ И  ПЛАНОВОМ ПЕРИОДЕ 2027 И 2028 ГОДОВ</t>
  </si>
  <si>
    <t xml:space="preserve">Иные межбюджетные транcферты на финансовое обеспечение выплат преподавателям в области музыкального искусства организаций дополнительного образования сферы культуры </t>
  </si>
  <si>
    <t xml:space="preserve">Иные межбюджетные транcферты  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 </t>
  </si>
  <si>
    <t xml:space="preserve">Иные межбюджетные транcферты  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 </t>
  </si>
  <si>
    <t>Иные межбюджетные транcферты 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</si>
  <si>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Иные межбюджетные транcферты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</si>
  <si>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 xml:space="preserve">Иные межбюджетные транcферты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«Сириус», муниципальных общеобразовательных организаций и профессиональных образовательных организаций </t>
  </si>
  <si>
    <t xml:space="preserve">Иные межбюджетные транcферты на развитие инфраструктуры парков культуры и отдыха </t>
  </si>
  <si>
    <t xml:space="preserve">Субвенция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</si>
  <si>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 xml:space="preserve">Субвенция 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 </t>
  </si>
  <si>
    <t xml:space="preserve">Субвенция 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 </t>
  </si>
  <si>
    <t xml:space="preserve">Субвенция на осуществление первичного воинского учета органами местного самоуправления поселений, муниципальных и городских округов </t>
  </si>
  <si>
    <t xml:space="preserve">Субвенция 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</si>
  <si>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 xml:space="preserve">Субвенция 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 </t>
  </si>
  <si>
    <t xml:space="preserve">Субвенция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</si>
  <si>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Субвенция 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</si>
  <si>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 xml:space="preserve">Субсидия на государственную поддержку отрасли культуры (модернизация библиотек в части комплектования книжных фондов муниципальных общедоступных библиотек) </t>
  </si>
  <si>
    <t>Субсидия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</si>
  <si>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Субсидия на мероприятия по организации отдыха детей в каникулярное время </t>
  </si>
  <si>
    <t xml:space="preserve">Субсидия на реализацию мероприятий по строительству и реконструкции объектов теплоснабжения муниципальной собственности </t>
  </si>
  <si>
    <t xml:space="preserve">Субсидия на реализацию мероприятий по капитальному ремонту объектов теплоснабжения </t>
  </si>
  <si>
    <t xml:space="preserve">Субсидия на капитальный ремонт сетей водоснабжения, водоотведения </t>
  </si>
  <si>
    <t xml:space="preserve">Субсидия на реализацию мероприятий по капитальному ремонту сетей теплоснабжения на территории муниципальных образований </t>
  </si>
  <si>
    <t xml:space="preserve">Субсидия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</t>
  </si>
  <si>
    <t xml:space="preserve">Субсидия на реализацию программ формирования современной городской среды в части благоустройства общественных территорий </t>
  </si>
  <si>
    <t xml:space="preserve"> Межбюджетные трансферты, предоставляемые из бюджета Московской области бюджету городского округа Лыткарино Московской области - всего: </t>
  </si>
  <si>
    <t xml:space="preserve">III. Иные межбюджетные трансферты, предоставляемые из бюджета Московской области бюджету городского округа Лыткарино Московской области </t>
  </si>
  <si>
    <t xml:space="preserve">II. Субсидии, предоставляемые из бюджета Московской области бюджету городского округа Лыткарино Московской области </t>
  </si>
  <si>
    <t xml:space="preserve">I. Субвенции, предоставляемые из бюджета Московской области бюджету городского округа Лыткарино Московской области  - всего:  </t>
  </si>
  <si>
    <t>Субвенция на осуществление полномочий по обеспечению жильём отдельных категорий граждан, установленных федеральными законами от 12 января 1995 года 
№5-ФЗ «О ветеранах» и от 24 ноября 1995 года № 181-ФЗ «О социальной защите инвалидов в Российской Федерации»</t>
  </si>
  <si>
    <t xml:space="preserve">   -дошкольное образование</t>
  </si>
  <si>
    <t xml:space="preserve">   -начального, основного, среднего общего образования</t>
  </si>
  <si>
    <t xml:space="preserve">   -дополнительное образование</t>
  </si>
  <si>
    <t xml:space="preserve"> -приобретение учебников и учебных пособий, средств обучения, игр, игрушек</t>
  </si>
  <si>
    <t xml:space="preserve">   -начальное, основное, среднее общее образование</t>
  </si>
  <si>
    <t xml:space="preserve">                         -пособие педагогическим работникам дошкольного образования</t>
  </si>
  <si>
    <t xml:space="preserve">                         -пособие педагогическим работникам начального, основного, среднего общего образования</t>
  </si>
  <si>
    <t>Приложение 12</t>
  </si>
  <si>
    <t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от______________ №_________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</si>
</sst>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0" x14ac:knownFonts="1">
    <font>
      <sz val="10"/>
      <name val="Arial Cyr"/>
      <charset val="204"/>
    </font>
    <font>
      <sz val="10"/>
      <name val="Arial Cyr"/>
      <charset val="204"/>
    </font>
    <font>
      <b/>
      <sz val="22"/>
      <name val="Arial Cyr"/>
      <family val="2"/>
      <charset val="204"/>
    </font>
    <font>
      <b/>
      <sz val="30"/>
      <name val="Arial Cyr"/>
      <charset val="204"/>
    </font>
    <font>
      <sz val="30"/>
      <name val="Arial Cyr"/>
      <charset val="204"/>
    </font>
    <font>
      <b/>
      <sz val="36"/>
      <name val="Arial Cyr"/>
      <charset val="204"/>
    </font>
    <font>
      <i/>
      <sz val="30"/>
      <name val="Arial Cyr"/>
      <charset val="204"/>
    </font>
    <font>
      <b/>
      <sz val="48"/>
      <name val="Arial Cyr"/>
      <charset val="204"/>
    </font>
    <font>
      <b/>
      <sz val="36"/>
      <color indexed="60"/>
      <name val="Arial"/>
      <family val="2"/>
    </font>
    <font>
      <sz val="36"/>
      <color indexed="60"/>
      <name val="Arial Cyr"/>
      <charset val="204"/>
    </font>
    <font>
      <b/>
      <sz val="36"/>
      <color indexed="6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30"/>
      <name val="Arial"/>
      <family val="2"/>
    </font>
    <font>
      <b/>
      <sz val="30"/>
      <color indexed="10"/>
      <name val="Arial Cyr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sz val="13"/>
      <name val="Arial Cyr"/>
      <charset val="204"/>
    </font>
    <font>
      <b/>
      <sz val="13"/>
      <name val="Arial Cyr"/>
      <charset val="204"/>
    </font>
    <font>
      <b/>
      <sz val="13"/>
      <name val="Arial Cyr"/>
      <family val="2"/>
      <charset val="204"/>
    </font>
    <font>
      <b/>
      <sz val="18"/>
      <color theme="1"/>
      <name val="Arial Cyr"/>
      <charset val="204"/>
    </font>
    <font>
      <sz val="18"/>
      <name val="Arial Cyr"/>
      <charset val="204"/>
    </font>
    <font>
      <b/>
      <sz val="14"/>
      <name val="Arial Cyr"/>
      <charset val="204"/>
    </font>
    <font>
      <i/>
      <sz val="14"/>
      <name val="Arial Cyr"/>
      <charset val="204"/>
    </font>
    <font>
      <sz val="18"/>
      <name val="Times New Roman"/>
      <family val="1"/>
      <charset val="204"/>
    </font>
    <font>
      <b/>
      <sz val="14"/>
      <name val="Arial"/>
      <family val="2"/>
      <charset val="204"/>
    </font>
    <font>
      <b/>
      <sz val="16"/>
      <name val="Arial Cyr"/>
      <charset val="204"/>
    </font>
    <font>
      <sz val="10"/>
      <color rgb="FFC00000"/>
      <name val="Arial Cyr"/>
      <charset val="204"/>
    </font>
    <font>
      <b/>
      <sz val="15"/>
      <name val="Arial"/>
      <family val="2"/>
    </font>
    <font>
      <b/>
      <sz val="15"/>
      <name val="Arial Cyr"/>
      <charset val="204"/>
    </font>
    <font>
      <sz val="15"/>
      <name val="Arial Cyr"/>
      <charset val="204"/>
    </font>
    <font>
      <sz val="16"/>
      <name val="Arial Cyr"/>
      <charset val="204"/>
    </font>
    <font>
      <b/>
      <sz val="14"/>
      <color rgb="FFFFFF00"/>
      <name val="Arial Cyr"/>
      <charset val="204"/>
    </font>
    <font>
      <b/>
      <sz val="30"/>
      <color rgb="FFC00000"/>
      <name val="Arial Cyr"/>
      <charset val="204"/>
    </font>
    <font>
      <b/>
      <sz val="18"/>
      <name val="Times New Roman Cyr"/>
      <charset val="204"/>
    </font>
    <font>
      <b/>
      <sz val="15"/>
      <name val="Arial"/>
      <family val="2"/>
      <charset val="204"/>
    </font>
    <font>
      <b/>
      <sz val="18"/>
      <name val="Times New Roman"/>
      <family val="1"/>
      <charset val="204"/>
    </font>
    <font>
      <b/>
      <i/>
      <sz val="13"/>
      <name val="Arial Cyr"/>
      <charset val="204"/>
    </font>
    <font>
      <sz val="18"/>
      <color theme="1"/>
      <name val="Times New Roman"/>
      <family val="1"/>
      <charset val="204"/>
    </font>
    <font>
      <sz val="13"/>
      <color rgb="FF0070C0"/>
      <name val="Arial Cyr"/>
      <charset val="204"/>
    </font>
    <font>
      <b/>
      <sz val="13"/>
      <color rgb="FF0070C0"/>
      <name val="Arial Cyr"/>
      <charset val="204"/>
    </font>
    <font>
      <sz val="14"/>
      <name val="Arial"/>
      <family val="2"/>
      <charset val="204"/>
    </font>
    <font>
      <i/>
      <sz val="10"/>
      <name val="Arial Cyr"/>
      <charset val="204"/>
    </font>
    <font>
      <b/>
      <i/>
      <sz val="14"/>
      <name val="Arial Cyr"/>
      <charset val="204"/>
    </font>
    <font>
      <i/>
      <sz val="13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4"/>
      <name val="Arial"/>
      <family val="2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5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/>
    <xf numFmtId="0" fontId="4" fillId="0" borderId="0" xfId="0" applyFont="1" applyBorder="1"/>
    <xf numFmtId="0" fontId="11" fillId="2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164" fontId="10" fillId="2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/>
    <xf numFmtId="164" fontId="3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/>
    <xf numFmtId="164" fontId="5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0" fillId="0" borderId="0" xfId="0" applyNumberFormat="1"/>
    <xf numFmtId="164" fontId="7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0" fontId="17" fillId="0" borderId="0" xfId="0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0" fillId="3" borderId="0" xfId="0" applyFill="1" applyBorder="1"/>
    <xf numFmtId="0" fontId="18" fillId="4" borderId="0" xfId="0" applyFont="1" applyFill="1" applyAlignment="1">
      <alignment horizontal="center" wrapText="1"/>
    </xf>
    <xf numFmtId="0" fontId="17" fillId="4" borderId="0" xfId="0" applyFont="1" applyFill="1"/>
    <xf numFmtId="0" fontId="19" fillId="4" borderId="0" xfId="0" applyFont="1" applyFill="1" applyAlignment="1">
      <alignment horizontal="center" wrapText="1"/>
    </xf>
    <xf numFmtId="0" fontId="17" fillId="0" borderId="20" xfId="0" applyFont="1" applyFill="1" applyBorder="1"/>
    <xf numFmtId="0" fontId="17" fillId="0" borderId="0" xfId="0" applyFont="1" applyFill="1" applyBorder="1"/>
    <xf numFmtId="0" fontId="17" fillId="0" borderId="24" xfId="0" applyFont="1" applyFill="1" applyBorder="1"/>
    <xf numFmtId="4" fontId="31" fillId="0" borderId="0" xfId="0" applyNumberFormat="1" applyFont="1" applyBorder="1" applyAlignment="1">
      <alignment horizontal="center" vertical="center"/>
    </xf>
    <xf numFmtId="4" fontId="17" fillId="0" borderId="17" xfId="0" applyNumberFormat="1" applyFont="1" applyFill="1" applyBorder="1"/>
    <xf numFmtId="0" fontId="18" fillId="0" borderId="17" xfId="0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/>
    </xf>
    <xf numFmtId="0" fontId="17" fillId="0" borderId="26" xfId="0" applyFont="1" applyFill="1" applyBorder="1"/>
    <xf numFmtId="0" fontId="17" fillId="0" borderId="17" xfId="0" applyFont="1" applyFill="1" applyBorder="1"/>
    <xf numFmtId="0" fontId="0" fillId="3" borderId="0" xfId="0" applyFont="1" applyFill="1" applyBorder="1"/>
    <xf numFmtId="4" fontId="22" fillId="3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164" fontId="6" fillId="0" borderId="0" xfId="0" applyNumberFormat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0" fillId="0" borderId="8" xfId="0" applyFont="1" applyBorder="1" applyAlignment="1"/>
    <xf numFmtId="0" fontId="22" fillId="0" borderId="1" xfId="0" applyFont="1" applyBorder="1" applyAlignment="1">
      <alignment horizontal="center" vertical="center"/>
    </xf>
    <xf numFmtId="165" fontId="26" fillId="5" borderId="5" xfId="0" applyNumberFormat="1" applyFont="1" applyFill="1" applyBorder="1" applyAlignment="1">
      <alignment horizontal="center" vertical="center"/>
    </xf>
    <xf numFmtId="165" fontId="26" fillId="5" borderId="14" xfId="0" applyNumberFormat="1" applyFont="1" applyFill="1" applyBorder="1" applyAlignment="1">
      <alignment horizontal="center" vertical="center"/>
    </xf>
    <xf numFmtId="165" fontId="26" fillId="5" borderId="7" xfId="0" applyNumberFormat="1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4" borderId="33" xfId="0" applyFont="1" applyFill="1" applyBorder="1"/>
    <xf numFmtId="0" fontId="17" fillId="4" borderId="35" xfId="0" applyFont="1" applyFill="1" applyBorder="1"/>
    <xf numFmtId="0" fontId="18" fillId="0" borderId="36" xfId="0" applyFont="1" applyFill="1" applyBorder="1" applyAlignment="1">
      <alignment horizontal="center" vertical="center"/>
    </xf>
    <xf numFmtId="4" fontId="17" fillId="0" borderId="26" xfId="0" applyNumberFormat="1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39" fillId="4" borderId="0" xfId="0" applyFont="1" applyFill="1"/>
    <xf numFmtId="0" fontId="40" fillId="4" borderId="0" xfId="0" applyFont="1" applyFill="1" applyAlignment="1">
      <alignment horizontal="center" wrapText="1"/>
    </xf>
    <xf numFmtId="0" fontId="22" fillId="0" borderId="39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4" fontId="23" fillId="0" borderId="20" xfId="0" applyNumberFormat="1" applyFont="1" applyFill="1" applyBorder="1" applyAlignment="1">
      <alignment horizontal="center" vertical="center"/>
    </xf>
    <xf numFmtId="4" fontId="23" fillId="0" borderId="24" xfId="0" applyNumberFormat="1" applyFont="1" applyFill="1" applyBorder="1" applyAlignment="1">
      <alignment horizontal="center" vertical="center"/>
    </xf>
    <xf numFmtId="4" fontId="17" fillId="0" borderId="20" xfId="0" applyNumberFormat="1" applyFont="1" applyFill="1" applyBorder="1"/>
    <xf numFmtId="0" fontId="17" fillId="0" borderId="20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left" vertical="center" wrapText="1"/>
    </xf>
    <xf numFmtId="0" fontId="43" fillId="0" borderId="25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3" fillId="0" borderId="9" xfId="0" applyFont="1" applyFill="1" applyBorder="1" applyAlignment="1">
      <alignment horizontal="left" vertical="center" wrapText="1"/>
    </xf>
    <xf numFmtId="0" fontId="43" fillId="0" borderId="13" xfId="0" applyFont="1" applyFill="1" applyBorder="1" applyAlignment="1">
      <alignment horizontal="left" vertical="center" wrapText="1"/>
    </xf>
    <xf numFmtId="4" fontId="17" fillId="0" borderId="17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wrapText="1"/>
    </xf>
    <xf numFmtId="0" fontId="23" fillId="0" borderId="9" xfId="0" applyFont="1" applyFill="1" applyBorder="1" applyAlignment="1">
      <alignment horizontal="left" vertical="center" wrapText="1"/>
    </xf>
    <xf numFmtId="0" fontId="43" fillId="0" borderId="39" xfId="0" applyFont="1" applyFill="1" applyBorder="1" applyAlignment="1">
      <alignment horizontal="left" vertical="center" wrapText="1"/>
    </xf>
    <xf numFmtId="0" fontId="43" fillId="0" borderId="10" xfId="0" applyFont="1" applyFill="1" applyBorder="1" applyAlignment="1">
      <alignment horizontal="left" vertical="center" wrapText="1"/>
    </xf>
    <xf numFmtId="4" fontId="29" fillId="0" borderId="0" xfId="0" applyNumberFormat="1" applyFont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4" fontId="36" fillId="0" borderId="5" xfId="0" applyNumberFormat="1" applyFont="1" applyBorder="1" applyAlignment="1">
      <alignment horizontal="center" vertical="center"/>
    </xf>
    <xf numFmtId="0" fontId="15" fillId="0" borderId="13" xfId="0" applyFont="1" applyFill="1" applyBorder="1" applyAlignment="1">
      <alignment vertical="center"/>
    </xf>
    <xf numFmtId="0" fontId="22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44" fillId="0" borderId="23" xfId="0" applyFont="1" applyFill="1" applyBorder="1"/>
    <xf numFmtId="4" fontId="44" fillId="0" borderId="23" xfId="0" applyNumberFormat="1" applyFont="1" applyFill="1" applyBorder="1"/>
    <xf numFmtId="0" fontId="44" fillId="0" borderId="23" xfId="0" applyFont="1" applyFill="1" applyBorder="1" applyAlignment="1">
      <alignment horizontal="center" vertical="center"/>
    </xf>
    <xf numFmtId="0" fontId="44" fillId="0" borderId="42" xfId="0" applyFont="1" applyFill="1" applyBorder="1"/>
    <xf numFmtId="0" fontId="44" fillId="0" borderId="33" xfId="0" applyFont="1" applyFill="1" applyBorder="1"/>
    <xf numFmtId="4" fontId="44" fillId="0" borderId="33" xfId="0" applyNumberFormat="1" applyFont="1" applyFill="1" applyBorder="1"/>
    <xf numFmtId="0" fontId="44" fillId="0" borderId="33" xfId="0" applyFont="1" applyFill="1" applyBorder="1" applyAlignment="1">
      <alignment horizontal="center" vertical="center"/>
    </xf>
    <xf numFmtId="0" fontId="44" fillId="0" borderId="35" xfId="0" applyFont="1" applyFill="1" applyBorder="1"/>
    <xf numFmtId="4" fontId="23" fillId="0" borderId="13" xfId="0" applyNumberFormat="1" applyFont="1" applyFill="1" applyBorder="1" applyAlignment="1">
      <alignment horizontal="center" vertical="center"/>
    </xf>
    <xf numFmtId="0" fontId="44" fillId="0" borderId="13" xfId="0" applyFont="1" applyFill="1" applyBorder="1"/>
    <xf numFmtId="4" fontId="44" fillId="0" borderId="13" xfId="0" applyNumberFormat="1" applyFont="1" applyFill="1" applyBorder="1"/>
    <xf numFmtId="0" fontId="44" fillId="0" borderId="13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0" fillId="0" borderId="8" xfId="0" applyFont="1" applyFill="1" applyBorder="1"/>
    <xf numFmtId="164" fontId="0" fillId="0" borderId="8" xfId="0" applyNumberFormat="1" applyFont="1" applyFill="1" applyBorder="1"/>
    <xf numFmtId="0" fontId="0" fillId="0" borderId="3" xfId="0" applyFont="1" applyFill="1" applyBorder="1"/>
    <xf numFmtId="164" fontId="0" fillId="0" borderId="3" xfId="0" applyNumberFormat="1" applyFont="1" applyFill="1" applyBorder="1"/>
    <xf numFmtId="4" fontId="29" fillId="5" borderId="2" xfId="0" applyNumberFormat="1" applyFont="1" applyFill="1" applyBorder="1" applyAlignment="1">
      <alignment horizontal="center" vertical="center"/>
    </xf>
    <xf numFmtId="4" fontId="29" fillId="5" borderId="25" xfId="0" applyNumberFormat="1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7" fillId="0" borderId="28" xfId="0" applyFont="1" applyFill="1" applyBorder="1"/>
    <xf numFmtId="4" fontId="17" fillId="0" borderId="20" xfId="0" applyNumberFormat="1" applyFont="1" applyFill="1" applyBorder="1" applyAlignment="1">
      <alignment horizontal="center" vertical="center"/>
    </xf>
    <xf numFmtId="0" fontId="17" fillId="0" borderId="13" xfId="0" applyFont="1" applyFill="1" applyBorder="1"/>
    <xf numFmtId="4" fontId="23" fillId="0" borderId="1" xfId="0" applyNumberFormat="1" applyFont="1" applyFill="1" applyBorder="1" applyAlignment="1">
      <alignment horizontal="center" vertical="center"/>
    </xf>
    <xf numFmtId="4" fontId="17" fillId="0" borderId="36" xfId="0" applyNumberFormat="1" applyFont="1" applyFill="1" applyBorder="1" applyAlignment="1">
      <alignment horizontal="center" vertical="center"/>
    </xf>
    <xf numFmtId="0" fontId="17" fillId="0" borderId="32" xfId="0" applyFont="1" applyFill="1" applyBorder="1"/>
    <xf numFmtId="4" fontId="22" fillId="0" borderId="17" xfId="0" applyNumberFormat="1" applyFont="1" applyFill="1" applyBorder="1" applyAlignment="1">
      <alignment horizontal="center" vertical="center"/>
    </xf>
    <xf numFmtId="4" fontId="22" fillId="0" borderId="32" xfId="0" applyNumberFormat="1" applyFont="1" applyFill="1" applyBorder="1" applyAlignment="1">
      <alignment horizontal="center" vertical="center"/>
    </xf>
    <xf numFmtId="0" fontId="17" fillId="0" borderId="33" xfId="0" applyFont="1" applyFill="1" applyBorder="1"/>
    <xf numFmtId="0" fontId="17" fillId="0" borderId="29" xfId="0" applyFont="1" applyFill="1" applyBorder="1"/>
    <xf numFmtId="0" fontId="23" fillId="0" borderId="39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vertical="center"/>
    </xf>
    <xf numFmtId="0" fontId="17" fillId="0" borderId="23" xfId="0" applyFont="1" applyFill="1" applyBorder="1"/>
    <xf numFmtId="0" fontId="17" fillId="0" borderId="42" xfId="0" applyFont="1" applyFill="1" applyBorder="1"/>
    <xf numFmtId="0" fontId="0" fillId="0" borderId="17" xfId="0" applyFont="1" applyFill="1" applyBorder="1"/>
    <xf numFmtId="0" fontId="22" fillId="0" borderId="17" xfId="0" applyFont="1" applyFill="1" applyBorder="1"/>
    <xf numFmtId="0" fontId="22" fillId="0" borderId="32" xfId="0" applyFont="1" applyFill="1" applyBorder="1"/>
    <xf numFmtId="4" fontId="17" fillId="0" borderId="23" xfId="0" applyNumberFormat="1" applyFont="1" applyFill="1" applyBorder="1"/>
    <xf numFmtId="0" fontId="18" fillId="0" borderId="23" xfId="0" applyFont="1" applyFill="1" applyBorder="1" applyAlignment="1">
      <alignment horizontal="center" vertical="center"/>
    </xf>
    <xf numFmtId="0" fontId="17" fillId="0" borderId="3" xfId="0" applyFont="1" applyBorder="1"/>
    <xf numFmtId="0" fontId="17" fillId="0" borderId="32" xfId="0" applyFont="1" applyBorder="1"/>
    <xf numFmtId="4" fontId="17" fillId="0" borderId="33" xfId="0" applyNumberFormat="1" applyFont="1" applyFill="1" applyBorder="1"/>
    <xf numFmtId="0" fontId="18" fillId="0" borderId="33" xfId="0" applyFont="1" applyFill="1" applyBorder="1" applyAlignment="1">
      <alignment horizontal="center" vertical="center"/>
    </xf>
    <xf numFmtId="4" fontId="45" fillId="5" borderId="6" xfId="0" applyNumberFormat="1" applyFont="1" applyFill="1" applyBorder="1" applyAlignment="1">
      <alignment horizontal="center" vertical="center"/>
    </xf>
    <xf numFmtId="4" fontId="46" fillId="0" borderId="6" xfId="0" applyNumberFormat="1" applyFont="1" applyFill="1" applyBorder="1" applyAlignment="1">
      <alignment horizontal="center" vertical="center"/>
    </xf>
    <xf numFmtId="4" fontId="45" fillId="5" borderId="5" xfId="0" applyNumberFormat="1" applyFont="1" applyFill="1" applyBorder="1" applyAlignment="1">
      <alignment horizontal="center" vertical="center"/>
    </xf>
    <xf numFmtId="4" fontId="45" fillId="5" borderId="2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21" fillId="0" borderId="0" xfId="0" applyFont="1" applyAlignment="1"/>
    <xf numFmtId="9" fontId="38" fillId="0" borderId="0" xfId="1" applyFont="1" applyAlignment="1">
      <alignment horizontal="left" vertical="top" wrapText="1"/>
    </xf>
    <xf numFmtId="0" fontId="21" fillId="0" borderId="0" xfId="0" applyFont="1" applyAlignment="1">
      <alignment vertical="top"/>
    </xf>
    <xf numFmtId="0" fontId="15" fillId="0" borderId="9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4" fontId="46" fillId="3" borderId="6" xfId="0" applyNumberFormat="1" applyFont="1" applyFill="1" applyBorder="1" applyAlignment="1">
      <alignment horizontal="center" vertical="center"/>
    </xf>
    <xf numFmtId="0" fontId="43" fillId="0" borderId="11" xfId="0" applyFont="1" applyFill="1" applyBorder="1" applyAlignment="1">
      <alignment horizontal="left" vertical="center" wrapText="1"/>
    </xf>
    <xf numFmtId="0" fontId="43" fillId="0" borderId="12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44" fillId="0" borderId="21" xfId="0" applyFont="1" applyFill="1" applyBorder="1"/>
    <xf numFmtId="4" fontId="44" fillId="0" borderId="21" xfId="0" applyNumberFormat="1" applyFont="1" applyFill="1" applyBorder="1"/>
    <xf numFmtId="0" fontId="44" fillId="0" borderId="21" xfId="0" applyFont="1" applyFill="1" applyBorder="1" applyAlignment="1">
      <alignment horizontal="center" vertical="center"/>
    </xf>
    <xf numFmtId="0" fontId="44" fillId="0" borderId="51" xfId="0" applyFont="1" applyFill="1" applyBorder="1"/>
    <xf numFmtId="4" fontId="17" fillId="0" borderId="52" xfId="0" applyNumberFormat="1" applyFont="1" applyFill="1" applyBorder="1"/>
    <xf numFmtId="4" fontId="17" fillId="0" borderId="35" xfId="0" applyNumberFormat="1" applyFont="1" applyFill="1" applyBorder="1"/>
    <xf numFmtId="4" fontId="17" fillId="0" borderId="42" xfId="0" applyNumberFormat="1" applyFont="1" applyFill="1" applyBorder="1"/>
    <xf numFmtId="4" fontId="22" fillId="0" borderId="52" xfId="0" applyNumberFormat="1" applyFont="1" applyFill="1" applyBorder="1" applyAlignment="1">
      <alignment horizontal="center" vertical="center"/>
    </xf>
    <xf numFmtId="0" fontId="17" fillId="0" borderId="52" xfId="0" applyFont="1" applyFill="1" applyBorder="1"/>
    <xf numFmtId="0" fontId="17" fillId="0" borderId="53" xfId="0" applyFont="1" applyFill="1" applyBorder="1"/>
    <xf numFmtId="0" fontId="17" fillId="0" borderId="54" xfId="0" applyFont="1" applyFill="1" applyBorder="1"/>
    <xf numFmtId="4" fontId="22" fillId="0" borderId="54" xfId="0" applyNumberFormat="1" applyFont="1" applyFill="1" applyBorder="1" applyAlignment="1">
      <alignment horizontal="center" vertical="center"/>
    </xf>
    <xf numFmtId="0" fontId="0" fillId="0" borderId="52" xfId="0" applyFont="1" applyFill="1" applyBorder="1"/>
    <xf numFmtId="0" fontId="22" fillId="0" borderId="54" xfId="0" applyFont="1" applyFill="1" applyBorder="1"/>
    <xf numFmtId="0" fontId="22" fillId="0" borderId="52" xfId="0" applyFont="1" applyFill="1" applyBorder="1"/>
    <xf numFmtId="4" fontId="45" fillId="0" borderId="5" xfId="0" applyNumberFormat="1" applyFont="1" applyFill="1" applyBorder="1" applyAlignment="1">
      <alignment horizontal="center" vertical="center"/>
    </xf>
    <xf numFmtId="4" fontId="45" fillId="0" borderId="58" xfId="0" applyNumberFormat="1" applyFont="1" applyFill="1" applyBorder="1" applyAlignment="1">
      <alignment horizontal="center" vertical="center"/>
    </xf>
    <xf numFmtId="4" fontId="46" fillId="0" borderId="59" xfId="0" applyNumberFormat="1" applyFont="1" applyFill="1" applyBorder="1" applyAlignment="1">
      <alignment horizontal="center" vertical="center"/>
    </xf>
    <xf numFmtId="4" fontId="46" fillId="0" borderId="58" xfId="0" applyNumberFormat="1" applyFont="1" applyFill="1" applyBorder="1" applyAlignment="1">
      <alignment horizontal="center" vertical="center"/>
    </xf>
    <xf numFmtId="4" fontId="46" fillId="0" borderId="60" xfId="0" applyNumberFormat="1" applyFont="1" applyFill="1" applyBorder="1" applyAlignment="1">
      <alignment horizontal="center" vertical="center"/>
    </xf>
    <xf numFmtId="4" fontId="46" fillId="0" borderId="60" xfId="0" applyNumberFormat="1" applyFont="1" applyFill="1" applyBorder="1" applyAlignment="1" applyProtection="1">
      <alignment horizontal="center" vertical="center"/>
      <protection locked="0"/>
    </xf>
    <xf numFmtId="4" fontId="47" fillId="0" borderId="60" xfId="0" applyNumberFormat="1" applyFont="1" applyFill="1" applyBorder="1" applyAlignment="1">
      <alignment horizontal="center" vertical="center"/>
    </xf>
    <xf numFmtId="4" fontId="46" fillId="0" borderId="60" xfId="0" applyNumberFormat="1" applyFont="1" applyBorder="1" applyAlignment="1">
      <alignment horizontal="center" vertical="center"/>
    </xf>
    <xf numFmtId="4" fontId="46" fillId="0" borderId="50" xfId="0" applyNumberFormat="1" applyFont="1" applyBorder="1" applyAlignment="1">
      <alignment horizontal="center" vertical="center"/>
    </xf>
    <xf numFmtId="4" fontId="46" fillId="0" borderId="50" xfId="0" applyNumberFormat="1" applyFont="1" applyFill="1" applyBorder="1" applyAlignment="1" applyProtection="1">
      <alignment horizontal="center" vertical="center"/>
      <protection locked="0"/>
    </xf>
    <xf numFmtId="4" fontId="45" fillId="0" borderId="2" xfId="0" applyNumberFormat="1" applyFont="1" applyBorder="1" applyAlignment="1">
      <alignment horizontal="center" vertical="center"/>
    </xf>
    <xf numFmtId="4" fontId="45" fillId="0" borderId="6" xfId="0" applyNumberFormat="1" applyFont="1" applyBorder="1" applyAlignment="1">
      <alignment horizontal="center" vertical="center"/>
    </xf>
    <xf numFmtId="4" fontId="45" fillId="0" borderId="6" xfId="0" applyNumberFormat="1" applyFont="1" applyFill="1" applyBorder="1" applyAlignment="1">
      <alignment horizontal="center" vertical="center"/>
    </xf>
    <xf numFmtId="4" fontId="46" fillId="0" borderId="61" xfId="0" applyNumberFormat="1" applyFont="1" applyFill="1" applyBorder="1" applyAlignment="1">
      <alignment horizontal="center" vertical="center"/>
    </xf>
    <xf numFmtId="4" fontId="46" fillId="0" borderId="59" xfId="0" applyNumberFormat="1" applyFont="1" applyBorder="1" applyAlignment="1">
      <alignment horizontal="center" vertical="center"/>
    </xf>
    <xf numFmtId="4" fontId="45" fillId="0" borderId="5" xfId="0" applyNumberFormat="1" applyFont="1" applyBorder="1" applyAlignment="1">
      <alignment horizontal="center" vertical="center"/>
    </xf>
    <xf numFmtId="4" fontId="46" fillId="0" borderId="60" xfId="0" applyNumberFormat="1" applyFont="1" applyFill="1" applyBorder="1" applyAlignment="1" applyProtection="1">
      <alignment horizontal="center" vertical="center"/>
    </xf>
    <xf numFmtId="4" fontId="46" fillId="0" borderId="50" xfId="0" applyNumberFormat="1" applyFont="1" applyFill="1" applyBorder="1" applyAlignment="1" applyProtection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" fontId="29" fillId="5" borderId="27" xfId="0" applyNumberFormat="1" applyFont="1" applyFill="1" applyBorder="1" applyAlignment="1">
      <alignment horizontal="center" vertical="center"/>
    </xf>
    <xf numFmtId="4" fontId="17" fillId="0" borderId="19" xfId="0" applyNumberFormat="1" applyFont="1" applyBorder="1" applyAlignment="1">
      <alignment horizontal="center" vertical="center"/>
    </xf>
    <xf numFmtId="4" fontId="22" fillId="0" borderId="55" xfId="0" applyNumberFormat="1" applyFont="1" applyFill="1" applyBorder="1" applyAlignment="1">
      <alignment horizontal="center" vertical="center"/>
    </xf>
    <xf numFmtId="4" fontId="22" fillId="0" borderId="43" xfId="0" applyNumberFormat="1" applyFont="1" applyFill="1" applyBorder="1" applyAlignment="1">
      <alignment horizontal="center" vertical="center"/>
    </xf>
    <xf numFmtId="4" fontId="22" fillId="0" borderId="16" xfId="0" applyNumberFormat="1" applyFont="1" applyFill="1" applyBorder="1" applyAlignment="1">
      <alignment horizontal="center" vertical="center"/>
    </xf>
    <xf numFmtId="4" fontId="22" fillId="4" borderId="43" xfId="0" applyNumberFormat="1" applyFont="1" applyFill="1" applyBorder="1" applyAlignment="1">
      <alignment horizontal="center" vertical="center"/>
    </xf>
    <xf numFmtId="4" fontId="23" fillId="0" borderId="15" xfId="0" applyNumberFormat="1" applyFont="1" applyFill="1" applyBorder="1" applyAlignment="1">
      <alignment horizontal="center" vertical="center"/>
    </xf>
    <xf numFmtId="4" fontId="22" fillId="0" borderId="15" xfId="0" applyNumberFormat="1" applyFont="1" applyFill="1" applyBorder="1" applyAlignment="1">
      <alignment horizontal="center" vertical="center"/>
    </xf>
    <xf numFmtId="4" fontId="15" fillId="0" borderId="15" xfId="0" applyNumberFormat="1" applyFont="1" applyFill="1" applyBorder="1" applyAlignment="1">
      <alignment horizontal="center" vertical="center"/>
    </xf>
    <xf numFmtId="4" fontId="23" fillId="0" borderId="16" xfId="0" applyNumberFormat="1" applyFont="1" applyFill="1" applyBorder="1" applyAlignment="1">
      <alignment horizontal="center" vertical="center"/>
    </xf>
    <xf numFmtId="4" fontId="23" fillId="0" borderId="43" xfId="0" applyNumberFormat="1" applyFont="1" applyFill="1" applyBorder="1" applyAlignment="1">
      <alignment horizontal="center" vertical="center"/>
    </xf>
    <xf numFmtId="4" fontId="23" fillId="0" borderId="30" xfId="0" applyNumberFormat="1" applyFont="1" applyFill="1" applyBorder="1" applyAlignment="1">
      <alignment horizontal="center" vertical="center"/>
    </xf>
    <xf numFmtId="4" fontId="23" fillId="0" borderId="55" xfId="0" applyNumberFormat="1" applyFont="1" applyFill="1" applyBorder="1" applyAlignment="1">
      <alignment horizontal="center" vertical="center"/>
    </xf>
    <xf numFmtId="4" fontId="23" fillId="0" borderId="31" xfId="0" applyNumberFormat="1" applyFont="1" applyFill="1" applyBorder="1" applyAlignment="1">
      <alignment horizontal="center" vertical="center"/>
    </xf>
    <xf numFmtId="4" fontId="22" fillId="0" borderId="56" xfId="0" applyNumberFormat="1" applyFont="1" applyFill="1" applyBorder="1" applyAlignment="1">
      <alignment horizontal="center" vertical="center"/>
    </xf>
    <xf numFmtId="4" fontId="15" fillId="0" borderId="57" xfId="0" applyNumberFormat="1" applyFont="1" applyFill="1" applyBorder="1" applyAlignment="1">
      <alignment horizontal="center" vertical="center"/>
    </xf>
    <xf numFmtId="164" fontId="22" fillId="0" borderId="56" xfId="0" applyNumberFormat="1" applyFont="1" applyFill="1" applyBorder="1" applyAlignment="1">
      <alignment horizontal="center" vertical="center"/>
    </xf>
    <xf numFmtId="164" fontId="22" fillId="0" borderId="55" xfId="0" applyNumberFormat="1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5" borderId="27" xfId="0" applyFont="1" applyFill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44" xfId="0" applyFont="1" applyFill="1" applyBorder="1" applyAlignment="1">
      <alignment horizontal="center"/>
    </xf>
    <xf numFmtId="0" fontId="18" fillId="0" borderId="48" xfId="0" applyFont="1" applyFill="1" applyBorder="1" applyAlignment="1">
      <alignment horizontal="center"/>
    </xf>
    <xf numFmtId="0" fontId="18" fillId="0" borderId="45" xfId="0" applyFont="1" applyFill="1" applyBorder="1" applyAlignment="1">
      <alignment horizontal="center"/>
    </xf>
    <xf numFmtId="0" fontId="18" fillId="0" borderId="62" xfId="0" applyFont="1" applyFill="1" applyBorder="1" applyAlignment="1">
      <alignment horizontal="center"/>
    </xf>
    <xf numFmtId="0" fontId="19" fillId="0" borderId="64" xfId="0" applyFont="1" applyFill="1" applyBorder="1" applyAlignment="1">
      <alignment horizontal="center"/>
    </xf>
    <xf numFmtId="0" fontId="18" fillId="0" borderId="64" xfId="0" applyFont="1" applyFill="1" applyBorder="1" applyAlignment="1">
      <alignment horizontal="center"/>
    </xf>
    <xf numFmtId="0" fontId="37" fillId="0" borderId="63" xfId="0" applyFont="1" applyFill="1" applyBorder="1" applyAlignment="1">
      <alignment horizontal="center"/>
    </xf>
    <xf numFmtId="0" fontId="37" fillId="0" borderId="64" xfId="0" applyFont="1" applyFill="1" applyBorder="1" applyAlignment="1">
      <alignment horizontal="center"/>
    </xf>
    <xf numFmtId="0" fontId="37" fillId="0" borderId="62" xfId="0" applyFont="1" applyFill="1" applyBorder="1" applyAlignment="1">
      <alignment horizontal="center"/>
    </xf>
    <xf numFmtId="0" fontId="37" fillId="0" borderId="65" xfId="0" applyFont="1" applyFill="1" applyBorder="1" applyAlignment="1">
      <alignment horizontal="center"/>
    </xf>
    <xf numFmtId="0" fontId="37" fillId="0" borderId="44" xfId="0" applyFont="1" applyFill="1" applyBorder="1" applyAlignment="1">
      <alignment horizontal="center"/>
    </xf>
    <xf numFmtId="0" fontId="37" fillId="0" borderId="4" xfId="0" applyFont="1" applyFill="1" applyBorder="1" applyAlignment="1">
      <alignment horizontal="center"/>
    </xf>
    <xf numFmtId="0" fontId="18" fillId="0" borderId="47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0" fontId="17" fillId="0" borderId="38" xfId="0" applyFont="1" applyFill="1" applyBorder="1"/>
    <xf numFmtId="0" fontId="17" fillId="0" borderId="40" xfId="0" applyFont="1" applyFill="1" applyBorder="1"/>
    <xf numFmtId="0" fontId="17" fillId="0" borderId="64" xfId="0" applyFont="1" applyFill="1" applyBorder="1"/>
    <xf numFmtId="0" fontId="17" fillId="0" borderId="63" xfId="0" applyFont="1" applyFill="1" applyBorder="1"/>
    <xf numFmtId="0" fontId="4" fillId="0" borderId="44" xfId="0" applyFont="1" applyFill="1" applyBorder="1"/>
    <xf numFmtId="0" fontId="4" fillId="0" borderId="38" xfId="0" applyFont="1" applyFill="1" applyBorder="1"/>
    <xf numFmtId="0" fontId="0" fillId="5" borderId="27" xfId="0" applyFont="1" applyFill="1" applyBorder="1"/>
    <xf numFmtId="0" fontId="15" fillId="0" borderId="38" xfId="0" applyFont="1" applyFill="1" applyBorder="1"/>
    <xf numFmtId="0" fontId="15" fillId="0" borderId="44" xfId="0" applyFont="1" applyFill="1" applyBorder="1"/>
    <xf numFmtId="0" fontId="0" fillId="0" borderId="19" xfId="0" applyFont="1" applyFill="1" applyBorder="1"/>
    <xf numFmtId="0" fontId="0" fillId="0" borderId="14" xfId="0" applyFont="1" applyFill="1" applyBorder="1"/>
    <xf numFmtId="0" fontId="0" fillId="5" borderId="14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/>
    <xf numFmtId="0" fontId="3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 indent="10"/>
    </xf>
    <xf numFmtId="0" fontId="13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30" xfId="0" applyFont="1" applyFill="1" applyBorder="1" applyAlignment="1">
      <alignment horizontal="left" vertical="center" wrapText="1"/>
    </xf>
    <xf numFmtId="0" fontId="25" fillId="0" borderId="37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48" fillId="0" borderId="37" xfId="0" applyFont="1" applyFill="1" applyBorder="1" applyAlignment="1" applyProtection="1">
      <alignment horizontal="left" vertical="center" wrapText="1"/>
    </xf>
    <xf numFmtId="0" fontId="15" fillId="0" borderId="32" xfId="0" applyFont="1" applyFill="1" applyBorder="1" applyAlignment="1">
      <alignment horizontal="left" wrapText="1"/>
    </xf>
    <xf numFmtId="0" fontId="25" fillId="0" borderId="46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28" fillId="5" borderId="25" xfId="0" applyFont="1" applyFill="1" applyBorder="1" applyAlignment="1" applyProtection="1">
      <alignment horizontal="left" vertical="center" wrapText="1"/>
    </xf>
    <xf numFmtId="0" fontId="30" fillId="5" borderId="0" xfId="0" applyFont="1" applyFill="1" applyBorder="1" applyAlignment="1">
      <alignment horizontal="left" wrapText="1"/>
    </xf>
    <xf numFmtId="0" fontId="30" fillId="5" borderId="27" xfId="0" applyFont="1" applyFill="1" applyBorder="1" applyAlignment="1">
      <alignment horizontal="left" wrapText="1"/>
    </xf>
    <xf numFmtId="0" fontId="15" fillId="0" borderId="9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42" fillId="0" borderId="26" xfId="0" applyFont="1" applyFill="1" applyBorder="1" applyAlignment="1">
      <alignment vertical="center"/>
    </xf>
    <xf numFmtId="0" fontId="42" fillId="0" borderId="47" xfId="0" applyFont="1" applyFill="1" applyBorder="1" applyAlignment="1">
      <alignment vertical="center"/>
    </xf>
    <xf numFmtId="0" fontId="22" fillId="0" borderId="37" xfId="0" applyFont="1" applyFill="1" applyBorder="1" applyAlignment="1">
      <alignment vertical="center" wrapText="1"/>
    </xf>
    <xf numFmtId="0" fontId="0" fillId="0" borderId="32" xfId="0" applyFont="1" applyFill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15" fillId="0" borderId="18" xfId="0" applyFont="1" applyBorder="1" applyAlignment="1">
      <alignment horizontal="center" vertical="center"/>
    </xf>
    <xf numFmtId="0" fontId="15" fillId="0" borderId="3" xfId="0" applyFont="1" applyBorder="1"/>
    <xf numFmtId="0" fontId="15" fillId="0" borderId="19" xfId="0" applyFont="1" applyBorder="1"/>
    <xf numFmtId="0" fontId="22" fillId="0" borderId="46" xfId="0" applyFont="1" applyFill="1" applyBorder="1" applyAlignment="1">
      <alignment horizontal="left" vertical="center" wrapText="1"/>
    </xf>
    <xf numFmtId="0" fontId="22" fillId="0" borderId="4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28" fillId="5" borderId="25" xfId="0" applyFont="1" applyFill="1" applyBorder="1" applyAlignment="1" applyProtection="1">
      <alignment horizontal="center" vertical="center" wrapText="1"/>
    </xf>
    <xf numFmtId="0" fontId="0" fillId="5" borderId="0" xfId="0" applyFont="1" applyFill="1" applyBorder="1" applyAlignment="1"/>
    <xf numFmtId="0" fontId="0" fillId="5" borderId="27" xfId="0" applyFont="1" applyFill="1" applyBorder="1" applyAlignment="1"/>
    <xf numFmtId="0" fontId="15" fillId="0" borderId="13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 wrapText="1"/>
    </xf>
    <xf numFmtId="0" fontId="0" fillId="0" borderId="17" xfId="0" applyFont="1" applyBorder="1" applyAlignment="1">
      <alignment horizontal="left" vertical="center" wrapText="1"/>
    </xf>
    <xf numFmtId="0" fontId="15" fillId="0" borderId="34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22" fillId="0" borderId="37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vertical="center"/>
    </xf>
    <xf numFmtId="0" fontId="15" fillId="0" borderId="12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wrapText="1"/>
    </xf>
    <xf numFmtId="0" fontId="22" fillId="0" borderId="32" xfId="0" applyFont="1" applyFill="1" applyBorder="1" applyAlignment="1">
      <alignment wrapText="1"/>
    </xf>
    <xf numFmtId="0" fontId="35" fillId="5" borderId="18" xfId="0" applyFont="1" applyFill="1" applyBorder="1" applyAlignment="1">
      <alignment horizontal="left" vertical="center" wrapText="1"/>
    </xf>
    <xf numFmtId="0" fontId="30" fillId="5" borderId="3" xfId="0" applyFont="1" applyFill="1" applyBorder="1" applyAlignment="1">
      <alignment horizontal="left" vertical="center" wrapText="1"/>
    </xf>
    <xf numFmtId="0" fontId="30" fillId="5" borderId="19" xfId="0" applyFont="1" applyFill="1" applyBorder="1" applyAlignment="1">
      <alignment horizontal="left" vertical="center" wrapText="1"/>
    </xf>
    <xf numFmtId="0" fontId="26" fillId="5" borderId="7" xfId="0" applyFont="1" applyFill="1" applyBorder="1" applyAlignment="1">
      <alignment horizontal="left" vertical="center" wrapText="1"/>
    </xf>
    <xf numFmtId="0" fontId="26" fillId="5" borderId="8" xfId="0" applyFont="1" applyFill="1" applyBorder="1" applyAlignment="1">
      <alignment horizontal="left" wrapText="1"/>
    </xf>
    <xf numFmtId="0" fontId="26" fillId="5" borderId="14" xfId="0" applyFont="1" applyFill="1" applyBorder="1" applyAlignment="1">
      <alignment horizontal="left" wrapText="1"/>
    </xf>
    <xf numFmtId="0" fontId="25" fillId="0" borderId="7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wrapText="1"/>
    </xf>
    <xf numFmtId="0" fontId="0" fillId="0" borderId="0" xfId="0" applyFont="1" applyBorder="1" applyAlignment="1"/>
    <xf numFmtId="0" fontId="33" fillId="0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/>
    <xf numFmtId="0" fontId="49" fillId="0" borderId="0" xfId="0" applyFont="1" applyAlignment="1">
      <alignment vertical="top" wrapText="1"/>
    </xf>
    <xf numFmtId="0" fontId="49" fillId="0" borderId="0" xfId="0" applyFont="1" applyAlignment="1">
      <alignment vertical="top"/>
    </xf>
    <xf numFmtId="0" fontId="15" fillId="0" borderId="41" xfId="0" applyFont="1" applyFill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15" fillId="0" borderId="49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9" fontId="34" fillId="0" borderId="1" xfId="1" applyFont="1" applyBorder="1" applyAlignment="1" applyProtection="1">
      <alignment horizontal="center" vertical="center" wrapText="1"/>
    </xf>
    <xf numFmtId="9" fontId="21" fillId="0" borderId="1" xfId="1" applyFont="1" applyBorder="1" applyAlignment="1"/>
    <xf numFmtId="9" fontId="0" fillId="0" borderId="1" xfId="1" applyFont="1" applyBorder="1" applyAlignment="1"/>
    <xf numFmtId="0" fontId="35" fillId="0" borderId="18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30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0066"/>
      <color rgb="FFFF00FF"/>
      <color rgb="FFFCD5B4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11"/>
  <sheetViews>
    <sheetView tabSelected="1" view="pageBreakPreview" topLeftCell="C19" zoomScale="75" zoomScaleNormal="50" zoomScaleSheetLayoutView="75" workbookViewId="0">
      <selection activeCell="C3" sqref="C3:AO3"/>
    </sheetView>
  </sheetViews>
  <sheetFormatPr defaultColWidth="9.7109375" defaultRowHeight="20.25" x14ac:dyDescent="0.2"/>
  <cols>
    <col min="1" max="1" width="39" hidden="1" customWidth="1"/>
    <col min="2" max="2" width="34" hidden="1" customWidth="1"/>
    <col min="3" max="3" width="21.7109375" customWidth="1"/>
    <col min="4" max="4" width="48" hidden="1" customWidth="1"/>
    <col min="5" max="5" width="41.28515625" hidden="1" customWidth="1"/>
    <col min="6" max="6" width="27.42578125" hidden="1" customWidth="1"/>
    <col min="7" max="7" width="22.7109375" hidden="1" customWidth="1"/>
    <col min="8" max="8" width="39" hidden="1" customWidth="1"/>
    <col min="9" max="9" width="26.28515625" hidden="1" customWidth="1"/>
    <col min="10" max="10" width="35" hidden="1" customWidth="1"/>
    <col min="11" max="11" width="25.42578125" hidden="1" customWidth="1"/>
    <col min="12" max="12" width="24.28515625" hidden="1" customWidth="1"/>
    <col min="13" max="13" width="41.7109375" hidden="1" customWidth="1"/>
    <col min="14" max="14" width="24.5703125" hidden="1" customWidth="1"/>
    <col min="15" max="15" width="20.28515625" hidden="1" customWidth="1"/>
    <col min="16" max="17" width="21.5703125" hidden="1" customWidth="1"/>
    <col min="18" max="18" width="21.7109375" hidden="1" customWidth="1"/>
    <col min="19" max="19" width="27.7109375" hidden="1" customWidth="1"/>
    <col min="20" max="20" width="5.42578125" hidden="1" customWidth="1"/>
    <col min="21" max="21" width="22.5703125" hidden="1" customWidth="1"/>
    <col min="22" max="22" width="46.5703125" hidden="1" customWidth="1"/>
    <col min="23" max="23" width="26.7109375" hidden="1" customWidth="1"/>
    <col min="24" max="24" width="30.42578125" hidden="1" customWidth="1"/>
    <col min="25" max="25" width="90" hidden="1" customWidth="1"/>
    <col min="26" max="26" width="26.28515625" customWidth="1"/>
    <col min="27" max="27" width="38.28515625" customWidth="1"/>
    <col min="28" max="28" width="50.7109375" customWidth="1"/>
    <col min="29" max="29" width="53.28515625" customWidth="1"/>
    <col min="30" max="30" width="44" customWidth="1"/>
    <col min="31" max="31" width="0.7109375" hidden="1" customWidth="1"/>
    <col min="32" max="32" width="16.7109375" style="19" hidden="1" customWidth="1"/>
    <col min="33" max="33" width="31.28515625" hidden="1" customWidth="1"/>
    <col min="34" max="34" width="54.5703125" hidden="1" customWidth="1"/>
    <col min="35" max="35" width="53.5703125" hidden="1" customWidth="1"/>
    <col min="36" max="36" width="20.28515625" hidden="1" customWidth="1"/>
    <col min="37" max="37" width="22" hidden="1" customWidth="1"/>
    <col min="38" max="38" width="47" hidden="1" customWidth="1"/>
    <col min="39" max="39" width="20.5703125" style="41" customWidth="1"/>
    <col min="40" max="40" width="21.140625" style="28" customWidth="1"/>
    <col min="41" max="41" width="19.5703125" style="35" bestFit="1" customWidth="1"/>
    <col min="43" max="43" width="15.140625" bestFit="1" customWidth="1"/>
    <col min="44" max="45" width="16.85546875" bestFit="1" customWidth="1"/>
    <col min="46" max="46" width="10.7109375" bestFit="1" customWidth="1"/>
  </cols>
  <sheetData>
    <row r="1" spans="2:41" ht="42.75" customHeight="1" x14ac:dyDescent="0.35">
      <c r="AC1" s="72"/>
      <c r="AE1" s="131"/>
      <c r="AF1" s="131"/>
      <c r="AG1" s="131"/>
      <c r="AH1" s="131"/>
      <c r="AI1" s="131"/>
      <c r="AJ1" s="131"/>
      <c r="AK1" s="131"/>
      <c r="AL1" s="131"/>
      <c r="AM1" s="333" t="s">
        <v>60</v>
      </c>
      <c r="AN1" s="334"/>
      <c r="AO1" s="334"/>
    </row>
    <row r="2" spans="2:41" s="2" customFormat="1" ht="105.75" customHeight="1" x14ac:dyDescent="0.35"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71"/>
      <c r="AD2" s="132"/>
      <c r="AE2" s="133"/>
      <c r="AF2" s="133"/>
      <c r="AG2" s="133"/>
      <c r="AH2" s="133"/>
      <c r="AI2" s="133"/>
      <c r="AJ2" s="133"/>
      <c r="AK2" s="133"/>
      <c r="AL2" s="133"/>
      <c r="AM2" s="308" t="s">
        <v>61</v>
      </c>
      <c r="AN2" s="309"/>
      <c r="AO2" s="309"/>
    </row>
    <row r="3" spans="2:41" s="2" customFormat="1" ht="117.75" customHeight="1" thickBot="1" x14ac:dyDescent="0.4">
      <c r="C3" s="324" t="s">
        <v>23</v>
      </c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6"/>
      <c r="AO3" s="326"/>
    </row>
    <row r="4" spans="2:41" s="21" customFormat="1" ht="50.45" customHeight="1" thickBot="1" x14ac:dyDescent="0.3">
      <c r="B4" s="22"/>
      <c r="C4" s="327" t="s">
        <v>3</v>
      </c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9"/>
      <c r="AE4" s="194"/>
      <c r="AF4" s="174"/>
      <c r="AG4" s="46"/>
      <c r="AH4" s="46"/>
      <c r="AI4" s="46"/>
      <c r="AJ4" s="46"/>
      <c r="AK4" s="46"/>
      <c r="AL4" s="46"/>
      <c r="AM4" s="321" t="s">
        <v>6</v>
      </c>
      <c r="AN4" s="322"/>
      <c r="AO4" s="323"/>
    </row>
    <row r="5" spans="2:41" s="21" customFormat="1" ht="38.25" customHeight="1" thickBot="1" x14ac:dyDescent="0.3">
      <c r="B5" s="22"/>
      <c r="C5" s="330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2"/>
      <c r="AE5" s="195"/>
      <c r="AF5" s="175" t="s">
        <v>4</v>
      </c>
      <c r="AG5" s="47"/>
      <c r="AH5" s="47"/>
      <c r="AI5" s="47"/>
      <c r="AJ5" s="47"/>
      <c r="AK5" s="47"/>
      <c r="AL5" s="47"/>
      <c r="AM5" s="77" t="s">
        <v>18</v>
      </c>
      <c r="AN5" s="77" t="s">
        <v>19</v>
      </c>
      <c r="AO5" s="78" t="s">
        <v>22</v>
      </c>
    </row>
    <row r="6" spans="2:41" s="21" customFormat="1" ht="52.15" customHeight="1" thickBot="1" x14ac:dyDescent="0.3">
      <c r="B6" s="22"/>
      <c r="C6" s="267" t="s">
        <v>51</v>
      </c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9"/>
      <c r="AE6" s="196"/>
      <c r="AF6" s="176" t="e">
        <f>#REF!+AF11+AF29+AF30+#REF!+AF31+#REF!+#REF!+AF32+#REF!+#REF!+#REF!+AF37+AF38+#REF!+#REF!</f>
        <v>#REF!</v>
      </c>
      <c r="AG6" s="99" t="e">
        <f>#REF!+AG11+AG29+AG30+#REF!+AG31+#REF!+#REF!+AG32+#REF!+#REF!+#REF!+AG37+AG38+#REF!+#REF!</f>
        <v>#REF!</v>
      </c>
      <c r="AH6" s="99" t="e">
        <f>#REF!+AH11+AH29+AH30+#REF!+AH31+#REF!+#REF!+AH32+#REF!+#REF!+#REF!+AH37+AH38+#REF!+#REF!</f>
        <v>#REF!</v>
      </c>
      <c r="AI6" s="99" t="e">
        <f>#REF!+AI11+AI29+AI30+#REF!+AI31+#REF!+#REF!+AI32+#REF!+#REF!+#REF!+AI37+AI38+#REF!+#REF!</f>
        <v>#REF!</v>
      </c>
      <c r="AJ6" s="99" t="e">
        <f>#REF!+AJ11+AJ29+AJ30+#REF!+AJ31+#REF!+#REF!+AJ32+#REF!+#REF!+#REF!+AJ37+AJ38+#REF!+#REF!</f>
        <v>#REF!</v>
      </c>
      <c r="AK6" s="99" t="e">
        <f>#REF!+AK11+AK29+AK30+#REF!+AK31+#REF!+#REF!+AK32+#REF!+#REF!+#REF!+AK37+AK38+#REF!+#REF!</f>
        <v>#REF!</v>
      </c>
      <c r="AL6" s="100" t="e">
        <f>#REF!+AL11+AL29+AL30+#REF!+AL31+#REF!+#REF!+AL32+#REF!+#REF!+#REF!+AL37+AL38+#REF!+#REF!</f>
        <v>#REF!</v>
      </c>
      <c r="AM6" s="125">
        <f>AM8+AM11+AM29+AM30+AM31+AM32+AM37+AM38+AM39+AM40+AM41+AM28+AM23</f>
        <v>861037.75800000003</v>
      </c>
      <c r="AN6" s="125">
        <f>AN8+AN11+AN29+AN30+AN31+AN32+AN37+AN38+AN39+AN40+AN41+AN28+AN23</f>
        <v>864095.11300000001</v>
      </c>
      <c r="AO6" s="125">
        <f>AO8+AO11+AO29+AO30+AO31+AO32+AO37+AO38+AO39+AO40+AO41+AO28+AO23</f>
        <v>866558.12900000007</v>
      </c>
    </row>
    <row r="7" spans="2:41" s="23" customFormat="1" ht="34.15" customHeight="1" thickBot="1" x14ac:dyDescent="0.3">
      <c r="B7" s="24"/>
      <c r="C7" s="261" t="s">
        <v>0</v>
      </c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3"/>
      <c r="AE7" s="197"/>
      <c r="AF7" s="177" t="s">
        <v>5</v>
      </c>
      <c r="AG7" s="121"/>
      <c r="AH7" s="121"/>
      <c r="AI7" s="121"/>
      <c r="AJ7" s="122"/>
      <c r="AK7" s="122"/>
      <c r="AL7" s="121"/>
      <c r="AM7" s="137"/>
      <c r="AN7" s="137"/>
      <c r="AO7" s="126"/>
    </row>
    <row r="8" spans="2:41" s="23" customFormat="1" ht="48" customHeight="1" thickBot="1" x14ac:dyDescent="0.3">
      <c r="B8" s="24"/>
      <c r="C8" s="264" t="s">
        <v>52</v>
      </c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198"/>
      <c r="AF8" s="178"/>
      <c r="AG8" s="40"/>
      <c r="AH8" s="40"/>
      <c r="AI8" s="40"/>
      <c r="AJ8" s="36"/>
      <c r="AK8" s="37"/>
      <c r="AL8" s="145"/>
      <c r="AM8" s="156">
        <v>0</v>
      </c>
      <c r="AN8" s="156">
        <f t="shared" ref="AN8:AO8" si="0">AN10</f>
        <v>3262</v>
      </c>
      <c r="AO8" s="156">
        <f t="shared" si="0"/>
        <v>3849</v>
      </c>
    </row>
    <row r="9" spans="2:41" s="23" customFormat="1" ht="21" customHeight="1" x14ac:dyDescent="0.25">
      <c r="B9" s="24"/>
      <c r="C9" s="318" t="s">
        <v>1</v>
      </c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C9" s="319"/>
      <c r="AD9" s="319"/>
      <c r="AE9" s="199"/>
      <c r="AF9" s="179"/>
      <c r="AG9" s="110"/>
      <c r="AH9" s="110"/>
      <c r="AI9" s="110"/>
      <c r="AJ9" s="123"/>
      <c r="AK9" s="124"/>
      <c r="AL9" s="146"/>
      <c r="AM9" s="157"/>
      <c r="AN9" s="157"/>
      <c r="AO9" s="157"/>
    </row>
    <row r="10" spans="2:41" s="23" customFormat="1" ht="43.5" customHeight="1" thickBot="1" x14ac:dyDescent="0.3">
      <c r="B10" s="24"/>
      <c r="C10" s="310" t="s">
        <v>15</v>
      </c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200"/>
      <c r="AF10" s="180"/>
      <c r="AG10" s="114"/>
      <c r="AH10" s="114"/>
      <c r="AI10" s="114"/>
      <c r="AJ10" s="119"/>
      <c r="AK10" s="120"/>
      <c r="AL10" s="147"/>
      <c r="AM10" s="158">
        <v>0</v>
      </c>
      <c r="AN10" s="170">
        <v>3262</v>
      </c>
      <c r="AO10" s="170">
        <v>3849</v>
      </c>
    </row>
    <row r="11" spans="2:41" s="23" customFormat="1" ht="111.75" customHeight="1" thickBot="1" x14ac:dyDescent="0.3">
      <c r="B11" s="24"/>
      <c r="C11" s="264" t="s">
        <v>31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198"/>
      <c r="AF11" s="178" t="e">
        <f>AF13+AF18+#REF!+#REF!+#REF!</f>
        <v>#REF!</v>
      </c>
      <c r="AG11" s="108" t="e">
        <f>AG13+AG18+#REF!+#REF!</f>
        <v>#REF!</v>
      </c>
      <c r="AH11" s="108" t="e">
        <f>AH13+AH18+#REF!+#REF!</f>
        <v>#REF!</v>
      </c>
      <c r="AI11" s="108" t="e">
        <f>AI13+AI18+#REF!+#REF!</f>
        <v>#REF!</v>
      </c>
      <c r="AJ11" s="108" t="e">
        <f>AJ13+AJ18+#REF!+#REF!</f>
        <v>#REF!</v>
      </c>
      <c r="AK11" s="108" t="e">
        <f>AK13+AK18+#REF!+#REF!</f>
        <v>#REF!</v>
      </c>
      <c r="AL11" s="148" t="e">
        <f>AL13+AL18+#REF!+#REF!</f>
        <v>#REF!</v>
      </c>
      <c r="AM11" s="156">
        <f>AM13+AM18</f>
        <v>823821</v>
      </c>
      <c r="AN11" s="156">
        <f>AN13+AN18</f>
        <v>823821</v>
      </c>
      <c r="AO11" s="156">
        <f>AO13+AO18</f>
        <v>823821</v>
      </c>
    </row>
    <row r="12" spans="2:41" s="30" customFormat="1" ht="27" customHeight="1" x14ac:dyDescent="0.25">
      <c r="B12" s="29"/>
      <c r="C12" s="279" t="s">
        <v>1</v>
      </c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01"/>
      <c r="AF12" s="181"/>
      <c r="AG12" s="52"/>
      <c r="AH12" s="52"/>
      <c r="AI12" s="52"/>
      <c r="AJ12" s="52"/>
      <c r="AK12" s="52"/>
      <c r="AL12" s="53"/>
      <c r="AM12" s="159"/>
      <c r="AN12" s="159"/>
      <c r="AO12" s="159"/>
    </row>
    <row r="13" spans="2:41" s="30" customFormat="1" ht="21" customHeight="1" x14ac:dyDescent="0.25">
      <c r="B13" s="31"/>
      <c r="C13" s="5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272" t="s">
        <v>20</v>
      </c>
      <c r="AA13" s="272"/>
      <c r="AB13" s="272"/>
      <c r="AC13" s="272"/>
      <c r="AD13" s="273"/>
      <c r="AE13" s="202"/>
      <c r="AF13" s="182" t="e">
        <f>#REF!+#REF!</f>
        <v>#REF!</v>
      </c>
      <c r="AG13" s="61" t="e">
        <f>#REF!+#REF!</f>
        <v>#REF!</v>
      </c>
      <c r="AH13" s="61" t="e">
        <f>#REF!+#REF!</f>
        <v>#REF!</v>
      </c>
      <c r="AI13" s="61" t="e">
        <f>#REF!+#REF!</f>
        <v>#REF!</v>
      </c>
      <c r="AJ13" s="61" t="e">
        <f>#REF!+#REF!</f>
        <v>#REF!</v>
      </c>
      <c r="AK13" s="61" t="e">
        <f>#REF!+#REF!</f>
        <v>#REF!</v>
      </c>
      <c r="AL13" s="62" t="e">
        <f>#REF!+#REF!</f>
        <v>#REF!</v>
      </c>
      <c r="AM13" s="160">
        <f>AM15+AM16+AM17</f>
        <v>797005</v>
      </c>
      <c r="AN13" s="160">
        <f t="shared" ref="AN13:AO13" si="1">AN15+AN16+AN17</f>
        <v>797005</v>
      </c>
      <c r="AO13" s="160">
        <f t="shared" si="1"/>
        <v>797005</v>
      </c>
    </row>
    <row r="14" spans="2:41" s="30" customFormat="1" ht="23.45" customHeight="1" x14ac:dyDescent="0.25">
      <c r="B14" s="31"/>
      <c r="C14" s="59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73"/>
      <c r="AA14" s="320" t="s">
        <v>0</v>
      </c>
      <c r="AB14" s="276"/>
      <c r="AC14" s="276"/>
      <c r="AD14" s="277"/>
      <c r="AE14" s="202"/>
      <c r="AF14" s="183"/>
      <c r="AG14" s="32"/>
      <c r="AH14" s="32"/>
      <c r="AI14" s="32"/>
      <c r="AJ14" s="32"/>
      <c r="AK14" s="32"/>
      <c r="AL14" s="34"/>
      <c r="AM14" s="160"/>
      <c r="AN14" s="160"/>
      <c r="AO14" s="160"/>
    </row>
    <row r="15" spans="2:41" s="30" customFormat="1" ht="26.45" customHeight="1" x14ac:dyDescent="0.25">
      <c r="B15" s="31"/>
      <c r="C15" s="59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134"/>
      <c r="AA15" s="272" t="s">
        <v>53</v>
      </c>
      <c r="AB15" s="283"/>
      <c r="AC15" s="283"/>
      <c r="AD15" s="284"/>
      <c r="AE15" s="203"/>
      <c r="AF15" s="182"/>
      <c r="AG15" s="32"/>
      <c r="AH15" s="32"/>
      <c r="AI15" s="32"/>
      <c r="AJ15" s="63"/>
      <c r="AK15" s="64"/>
      <c r="AL15" s="34"/>
      <c r="AM15" s="161">
        <v>261272</v>
      </c>
      <c r="AN15" s="161">
        <v>261272</v>
      </c>
      <c r="AO15" s="161">
        <v>261272</v>
      </c>
    </row>
    <row r="16" spans="2:41" s="30" customFormat="1" ht="26.45" customHeight="1" x14ac:dyDescent="0.25">
      <c r="B16" s="31"/>
      <c r="C16" s="59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134"/>
      <c r="AA16" s="272" t="s">
        <v>54</v>
      </c>
      <c r="AB16" s="316"/>
      <c r="AC16" s="316"/>
      <c r="AD16" s="317"/>
      <c r="AE16" s="203"/>
      <c r="AF16" s="182"/>
      <c r="AG16" s="32"/>
      <c r="AH16" s="32"/>
      <c r="AI16" s="32"/>
      <c r="AJ16" s="63"/>
      <c r="AK16" s="64"/>
      <c r="AL16" s="34"/>
      <c r="AM16" s="161">
        <v>518629</v>
      </c>
      <c r="AN16" s="161">
        <v>518629</v>
      </c>
      <c r="AO16" s="161">
        <v>518629</v>
      </c>
    </row>
    <row r="17" spans="1:41" s="30" customFormat="1" ht="26.45" customHeight="1" x14ac:dyDescent="0.25">
      <c r="B17" s="31"/>
      <c r="C17" s="80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135"/>
      <c r="AA17" s="270" t="s">
        <v>55</v>
      </c>
      <c r="AB17" s="281"/>
      <c r="AC17" s="281"/>
      <c r="AD17" s="282"/>
      <c r="AE17" s="203"/>
      <c r="AF17" s="182"/>
      <c r="AG17" s="32"/>
      <c r="AH17" s="32"/>
      <c r="AI17" s="32"/>
      <c r="AJ17" s="63"/>
      <c r="AK17" s="64"/>
      <c r="AL17" s="34"/>
      <c r="AM17" s="161">
        <v>17104</v>
      </c>
      <c r="AN17" s="161">
        <v>17104</v>
      </c>
      <c r="AO17" s="161">
        <v>17104</v>
      </c>
    </row>
    <row r="18" spans="1:41" s="30" customFormat="1" ht="27" customHeight="1" x14ac:dyDescent="0.25">
      <c r="B18" s="31"/>
      <c r="C18" s="75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270" t="s">
        <v>56</v>
      </c>
      <c r="AA18" s="270"/>
      <c r="AB18" s="270"/>
      <c r="AC18" s="270"/>
      <c r="AD18" s="271"/>
      <c r="AE18" s="203"/>
      <c r="AF18" s="184">
        <v>11855</v>
      </c>
      <c r="AG18" s="32"/>
      <c r="AH18" s="32"/>
      <c r="AI18" s="32"/>
      <c r="AJ18" s="63">
        <v>293</v>
      </c>
      <c r="AK18" s="64">
        <v>11014</v>
      </c>
      <c r="AL18" s="34"/>
      <c r="AM18" s="160">
        <f>AM20+AM21+AM22</f>
        <v>26816</v>
      </c>
      <c r="AN18" s="160">
        <f t="shared" ref="AN18" si="2">AN20+AN21+AN22</f>
        <v>26816</v>
      </c>
      <c r="AO18" s="160">
        <f>AO20+AO21+AO22</f>
        <v>26816</v>
      </c>
    </row>
    <row r="19" spans="1:41" s="30" customFormat="1" ht="27" customHeight="1" x14ac:dyDescent="0.25">
      <c r="B19" s="31"/>
      <c r="C19" s="74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134"/>
      <c r="AA19" s="242" t="s">
        <v>0</v>
      </c>
      <c r="AB19" s="242"/>
      <c r="AC19" s="242"/>
      <c r="AD19" s="243"/>
      <c r="AE19" s="204"/>
      <c r="AF19" s="185"/>
      <c r="AG19" s="82"/>
      <c r="AH19" s="82"/>
      <c r="AI19" s="82"/>
      <c r="AJ19" s="83"/>
      <c r="AK19" s="84"/>
      <c r="AL19" s="85"/>
      <c r="AM19" s="162"/>
      <c r="AN19" s="162"/>
      <c r="AO19" s="160"/>
    </row>
    <row r="20" spans="1:41" s="30" customFormat="1" ht="27" customHeight="1" x14ac:dyDescent="0.25">
      <c r="B20" s="31"/>
      <c r="C20" s="75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135"/>
      <c r="AA20" s="270" t="s">
        <v>14</v>
      </c>
      <c r="AB20" s="281"/>
      <c r="AC20" s="281"/>
      <c r="AD20" s="282"/>
      <c r="AE20" s="205"/>
      <c r="AF20" s="90"/>
      <c r="AG20" s="91"/>
      <c r="AH20" s="91"/>
      <c r="AI20" s="91"/>
      <c r="AJ20" s="92"/>
      <c r="AK20" s="93"/>
      <c r="AL20" s="91"/>
      <c r="AM20" s="163">
        <v>4055</v>
      </c>
      <c r="AN20" s="172">
        <v>4055</v>
      </c>
      <c r="AO20" s="172">
        <v>4055</v>
      </c>
    </row>
    <row r="21" spans="1:41" s="30" customFormat="1" ht="27" customHeight="1" x14ac:dyDescent="0.25">
      <c r="B21" s="31"/>
      <c r="C21" s="66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136"/>
      <c r="AA21" s="285" t="s">
        <v>57</v>
      </c>
      <c r="AB21" s="286"/>
      <c r="AC21" s="286"/>
      <c r="AD21" s="287"/>
      <c r="AE21" s="206"/>
      <c r="AF21" s="186"/>
      <c r="AG21" s="86"/>
      <c r="AH21" s="86"/>
      <c r="AI21" s="86"/>
      <c r="AJ21" s="87"/>
      <c r="AK21" s="88"/>
      <c r="AL21" s="89"/>
      <c r="AM21" s="163">
        <v>22206</v>
      </c>
      <c r="AN21" s="172">
        <v>22206</v>
      </c>
      <c r="AO21" s="172">
        <v>22206</v>
      </c>
    </row>
    <row r="22" spans="1:41" s="30" customFormat="1" ht="27" customHeight="1" thickBot="1" x14ac:dyDescent="0.3">
      <c r="B22" s="31"/>
      <c r="C22" s="138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40"/>
      <c r="AA22" s="230" t="s">
        <v>55</v>
      </c>
      <c r="AB22" s="231"/>
      <c r="AC22" s="231"/>
      <c r="AD22" s="232"/>
      <c r="AE22" s="207"/>
      <c r="AF22" s="187"/>
      <c r="AG22" s="141"/>
      <c r="AH22" s="141"/>
      <c r="AI22" s="141"/>
      <c r="AJ22" s="142"/>
      <c r="AK22" s="143"/>
      <c r="AL22" s="144"/>
      <c r="AM22" s="164">
        <v>555</v>
      </c>
      <c r="AN22" s="173">
        <v>555</v>
      </c>
      <c r="AO22" s="173">
        <v>555</v>
      </c>
    </row>
    <row r="23" spans="1:41" s="30" customFormat="1" ht="45" customHeight="1" thickBot="1" x14ac:dyDescent="0.3">
      <c r="B23" s="31"/>
      <c r="C23" s="264" t="s">
        <v>32</v>
      </c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08"/>
      <c r="AF23" s="188"/>
      <c r="AG23" s="40"/>
      <c r="AH23" s="40"/>
      <c r="AI23" s="40"/>
      <c r="AJ23" s="70"/>
      <c r="AK23" s="37"/>
      <c r="AL23" s="149"/>
      <c r="AM23" s="156">
        <f>AM25+AM26+AM27</f>
        <v>2635</v>
      </c>
      <c r="AN23" s="156">
        <f t="shared" ref="AN23:AO23" si="3">AN25+AN26+AN27</f>
        <v>2635</v>
      </c>
      <c r="AO23" s="156">
        <f t="shared" si="3"/>
        <v>2635</v>
      </c>
    </row>
    <row r="24" spans="1:41" s="57" customFormat="1" ht="31.15" customHeight="1" x14ac:dyDescent="0.25">
      <c r="B24" s="58"/>
      <c r="C24" s="244" t="s">
        <v>0</v>
      </c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6"/>
      <c r="AF24" s="38"/>
      <c r="AG24" s="33"/>
      <c r="AH24" s="33"/>
      <c r="AI24" s="33"/>
      <c r="AJ24" s="55"/>
      <c r="AK24" s="56"/>
      <c r="AL24" s="33"/>
      <c r="AM24" s="159"/>
      <c r="AN24" s="159"/>
      <c r="AO24" s="159"/>
    </row>
    <row r="25" spans="1:41" s="57" customFormat="1" ht="32.450000000000003" customHeight="1" x14ac:dyDescent="0.25">
      <c r="B25" s="58"/>
      <c r="C25" s="75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270" t="s">
        <v>58</v>
      </c>
      <c r="AA25" s="281"/>
      <c r="AB25" s="281"/>
      <c r="AC25" s="281"/>
      <c r="AD25" s="282"/>
      <c r="AE25" s="205"/>
      <c r="AF25" s="90"/>
      <c r="AG25" s="104"/>
      <c r="AH25" s="104"/>
      <c r="AI25" s="104"/>
      <c r="AJ25" s="103"/>
      <c r="AK25" s="101"/>
      <c r="AL25" s="104"/>
      <c r="AM25" s="161">
        <v>50</v>
      </c>
      <c r="AN25" s="161">
        <v>50</v>
      </c>
      <c r="AO25" s="161">
        <v>50</v>
      </c>
    </row>
    <row r="26" spans="1:41" s="57" customFormat="1" ht="27.6" customHeight="1" x14ac:dyDescent="0.25">
      <c r="B26" s="58"/>
      <c r="C26" s="75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270" t="s">
        <v>59</v>
      </c>
      <c r="AA26" s="281"/>
      <c r="AB26" s="281"/>
      <c r="AC26" s="281"/>
      <c r="AD26" s="282"/>
      <c r="AE26" s="205"/>
      <c r="AF26" s="90"/>
      <c r="AG26" s="104"/>
      <c r="AH26" s="104"/>
      <c r="AI26" s="104"/>
      <c r="AJ26" s="103"/>
      <c r="AK26" s="101"/>
      <c r="AL26" s="104"/>
      <c r="AM26" s="161">
        <v>1100</v>
      </c>
      <c r="AN26" s="163">
        <v>1100</v>
      </c>
      <c r="AO26" s="163">
        <v>1100</v>
      </c>
    </row>
    <row r="27" spans="1:41" s="57" customFormat="1" ht="27.6" customHeight="1" thickBot="1" x14ac:dyDescent="0.3">
      <c r="B27" s="58"/>
      <c r="C27" s="129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290" t="s">
        <v>21</v>
      </c>
      <c r="AA27" s="290"/>
      <c r="AB27" s="290"/>
      <c r="AC27" s="290"/>
      <c r="AD27" s="291"/>
      <c r="AE27" s="209"/>
      <c r="AF27" s="105"/>
      <c r="AG27" s="51"/>
      <c r="AH27" s="51"/>
      <c r="AI27" s="51"/>
      <c r="AJ27" s="106"/>
      <c r="AK27" s="54"/>
      <c r="AL27" s="51"/>
      <c r="AM27" s="165">
        <v>1485</v>
      </c>
      <c r="AN27" s="164">
        <v>1485</v>
      </c>
      <c r="AO27" s="164">
        <v>1485</v>
      </c>
    </row>
    <row r="28" spans="1:41" s="30" customFormat="1" ht="55.15" customHeight="1" thickBot="1" x14ac:dyDescent="0.3">
      <c r="B28" s="31"/>
      <c r="C28" s="314" t="s">
        <v>33</v>
      </c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210"/>
      <c r="AF28" s="189"/>
      <c r="AG28" s="39"/>
      <c r="AH28" s="39"/>
      <c r="AI28" s="39"/>
      <c r="AJ28" s="55"/>
      <c r="AK28" s="56"/>
      <c r="AL28" s="150"/>
      <c r="AM28" s="166">
        <v>3517</v>
      </c>
      <c r="AN28" s="166">
        <v>3517</v>
      </c>
      <c r="AO28" s="166">
        <v>3517</v>
      </c>
    </row>
    <row r="29" spans="1:41" s="23" customFormat="1" ht="30.75" customHeight="1" thickBot="1" x14ac:dyDescent="0.3">
      <c r="B29" s="24"/>
      <c r="C29" s="288" t="s">
        <v>34</v>
      </c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11"/>
      <c r="AF29" s="190">
        <f>2907+569</f>
        <v>3476</v>
      </c>
      <c r="AG29" s="107"/>
      <c r="AH29" s="107"/>
      <c r="AI29" s="107"/>
      <c r="AJ29" s="107"/>
      <c r="AK29" s="107"/>
      <c r="AL29" s="151"/>
      <c r="AM29" s="167">
        <v>6392.5</v>
      </c>
      <c r="AN29" s="167">
        <v>7101.39</v>
      </c>
      <c r="AO29" s="167">
        <v>8972.15</v>
      </c>
    </row>
    <row r="30" spans="1:41" s="23" customFormat="1" ht="45" customHeight="1" thickBot="1" x14ac:dyDescent="0.3">
      <c r="A30" s="25"/>
      <c r="B30" s="25"/>
      <c r="C30" s="288" t="s">
        <v>35</v>
      </c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11"/>
      <c r="AF30" s="190">
        <v>1922</v>
      </c>
      <c r="AG30" s="107"/>
      <c r="AH30" s="107"/>
      <c r="AI30" s="107"/>
      <c r="AJ30" s="107"/>
      <c r="AK30" s="107"/>
      <c r="AL30" s="151"/>
      <c r="AM30" s="167">
        <v>53</v>
      </c>
      <c r="AN30" s="167">
        <v>53</v>
      </c>
      <c r="AO30" s="167">
        <v>53</v>
      </c>
    </row>
    <row r="31" spans="1:41" s="23" customFormat="1" ht="48.75" customHeight="1" thickBot="1" x14ac:dyDescent="0.3">
      <c r="C31" s="288" t="s">
        <v>36</v>
      </c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12"/>
      <c r="AF31" s="190">
        <f>74-7</f>
        <v>67</v>
      </c>
      <c r="AG31" s="107"/>
      <c r="AH31" s="107"/>
      <c r="AI31" s="107"/>
      <c r="AJ31" s="107"/>
      <c r="AK31" s="107"/>
      <c r="AL31" s="151"/>
      <c r="AM31" s="167">
        <v>14</v>
      </c>
      <c r="AN31" s="167">
        <v>14</v>
      </c>
      <c r="AO31" s="167">
        <v>14</v>
      </c>
    </row>
    <row r="32" spans="1:41" s="23" customFormat="1" ht="48" customHeight="1" thickBot="1" x14ac:dyDescent="0.3">
      <c r="C32" s="288" t="s">
        <v>8</v>
      </c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12"/>
      <c r="AF32" s="190">
        <f>AF34+AF35+AF36</f>
        <v>21692</v>
      </c>
      <c r="AG32" s="109">
        <f t="shared" ref="AG32:AL32" si="4">AG34+AG35+AG36</f>
        <v>0</v>
      </c>
      <c r="AH32" s="109">
        <f t="shared" si="4"/>
        <v>0</v>
      </c>
      <c r="AI32" s="109">
        <f t="shared" si="4"/>
        <v>0</v>
      </c>
      <c r="AJ32" s="109">
        <f t="shared" si="4"/>
        <v>0</v>
      </c>
      <c r="AK32" s="109">
        <f t="shared" si="4"/>
        <v>0</v>
      </c>
      <c r="AL32" s="152">
        <f t="shared" si="4"/>
        <v>0</v>
      </c>
      <c r="AM32" s="168">
        <f t="shared" ref="AM32:AO32" si="5">AM34+AM35+AM36</f>
        <v>19062</v>
      </c>
      <c r="AN32" s="168">
        <f t="shared" si="5"/>
        <v>19062</v>
      </c>
      <c r="AO32" s="168">
        <f t="shared" si="5"/>
        <v>19062</v>
      </c>
    </row>
    <row r="33" spans="3:41" s="30" customFormat="1" ht="25.5" customHeight="1" x14ac:dyDescent="0.25">
      <c r="C33" s="312" t="s">
        <v>1</v>
      </c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3"/>
      <c r="O33" s="313"/>
      <c r="P33" s="313"/>
      <c r="Q33" s="313"/>
      <c r="R33" s="313"/>
      <c r="S33" s="313"/>
      <c r="T33" s="313"/>
      <c r="U33" s="313"/>
      <c r="V33" s="313"/>
      <c r="W33" s="313"/>
      <c r="X33" s="313"/>
      <c r="Y33" s="313"/>
      <c r="Z33" s="313"/>
      <c r="AA33" s="313"/>
      <c r="AB33" s="313"/>
      <c r="AC33" s="313"/>
      <c r="AD33" s="313"/>
      <c r="AE33" s="213"/>
      <c r="AF33" s="191"/>
      <c r="AG33" s="102"/>
      <c r="AH33" s="102"/>
      <c r="AI33" s="102"/>
      <c r="AJ33" s="102"/>
      <c r="AK33" s="102"/>
      <c r="AL33" s="111"/>
      <c r="AM33" s="169"/>
      <c r="AN33" s="169"/>
      <c r="AO33" s="169"/>
    </row>
    <row r="34" spans="3:41" s="30" customFormat="1" ht="42" customHeight="1" x14ac:dyDescent="0.25">
      <c r="C34" s="81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274" t="s">
        <v>2</v>
      </c>
      <c r="AA34" s="274"/>
      <c r="AB34" s="274"/>
      <c r="AC34" s="274"/>
      <c r="AD34" s="275"/>
      <c r="AE34" s="214"/>
      <c r="AF34" s="182">
        <f>20917-194</f>
        <v>20723</v>
      </c>
      <c r="AG34" s="32"/>
      <c r="AH34" s="32"/>
      <c r="AI34" s="32"/>
      <c r="AJ34" s="32"/>
      <c r="AK34" s="32"/>
      <c r="AL34" s="34"/>
      <c r="AM34" s="163">
        <v>18156</v>
      </c>
      <c r="AN34" s="163">
        <v>18156</v>
      </c>
      <c r="AO34" s="163">
        <v>18156</v>
      </c>
    </row>
    <row r="35" spans="3:41" s="30" customFormat="1" ht="46.5" customHeight="1" x14ac:dyDescent="0.25">
      <c r="C35" s="81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274" t="s">
        <v>11</v>
      </c>
      <c r="AA35" s="274"/>
      <c r="AB35" s="274"/>
      <c r="AC35" s="274"/>
      <c r="AD35" s="275"/>
      <c r="AE35" s="214"/>
      <c r="AF35" s="182">
        <f>778-16</f>
        <v>762</v>
      </c>
      <c r="AG35" s="32"/>
      <c r="AH35" s="32"/>
      <c r="AI35" s="32"/>
      <c r="AJ35" s="32"/>
      <c r="AK35" s="32"/>
      <c r="AL35" s="34"/>
      <c r="AM35" s="163">
        <v>724</v>
      </c>
      <c r="AN35" s="163">
        <v>724</v>
      </c>
      <c r="AO35" s="163">
        <v>724</v>
      </c>
    </row>
    <row r="36" spans="3:41" s="30" customFormat="1" ht="47.45" customHeight="1" thickBot="1" x14ac:dyDescent="0.3"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276" t="s">
        <v>12</v>
      </c>
      <c r="AA36" s="276"/>
      <c r="AB36" s="276"/>
      <c r="AC36" s="276"/>
      <c r="AD36" s="277"/>
      <c r="AE36" s="215"/>
      <c r="AF36" s="185">
        <f>209-2</f>
        <v>207</v>
      </c>
      <c r="AG36" s="114"/>
      <c r="AH36" s="114"/>
      <c r="AI36" s="114"/>
      <c r="AJ36" s="114"/>
      <c r="AK36" s="114"/>
      <c r="AL36" s="115"/>
      <c r="AM36" s="170">
        <v>182</v>
      </c>
      <c r="AN36" s="170">
        <v>182</v>
      </c>
      <c r="AO36" s="170">
        <v>182</v>
      </c>
    </row>
    <row r="37" spans="3:41" ht="45.75" customHeight="1" thickBot="1" x14ac:dyDescent="0.55000000000000004">
      <c r="C37" s="264" t="s">
        <v>13</v>
      </c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16"/>
      <c r="AF37" s="178">
        <v>554</v>
      </c>
      <c r="AG37" s="116"/>
      <c r="AH37" s="116"/>
      <c r="AI37" s="116"/>
      <c r="AJ37" s="116"/>
      <c r="AK37" s="116"/>
      <c r="AL37" s="153"/>
      <c r="AM37" s="171">
        <v>823</v>
      </c>
      <c r="AN37" s="171">
        <v>823</v>
      </c>
      <c r="AO37" s="171">
        <v>823</v>
      </c>
    </row>
    <row r="38" spans="3:41" ht="31.5" customHeight="1" thickBot="1" x14ac:dyDescent="0.55000000000000004">
      <c r="C38" s="247" t="s">
        <v>9</v>
      </c>
      <c r="D38" s="293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17"/>
      <c r="AF38" s="192">
        <v>540</v>
      </c>
      <c r="AG38" s="118"/>
      <c r="AH38" s="118"/>
      <c r="AI38" s="118"/>
      <c r="AJ38" s="118"/>
      <c r="AK38" s="118"/>
      <c r="AL38" s="154"/>
      <c r="AM38" s="167">
        <v>1646</v>
      </c>
      <c r="AN38" s="167">
        <v>1647</v>
      </c>
      <c r="AO38" s="167">
        <v>1649</v>
      </c>
    </row>
    <row r="39" spans="3:41" ht="50.45" customHeight="1" thickBot="1" x14ac:dyDescent="0.55000000000000004">
      <c r="C39" s="247" t="s">
        <v>37</v>
      </c>
      <c r="D39" s="248"/>
      <c r="E39" s="248"/>
      <c r="F39" s="248"/>
      <c r="G39" s="248"/>
      <c r="H39" s="248"/>
      <c r="I39" s="248"/>
      <c r="J39" s="248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  <c r="AA39" s="248"/>
      <c r="AB39" s="248"/>
      <c r="AC39" s="248"/>
      <c r="AD39" s="248"/>
      <c r="AE39" s="217"/>
      <c r="AF39" s="192"/>
      <c r="AG39" s="118"/>
      <c r="AH39" s="118"/>
      <c r="AI39" s="118"/>
      <c r="AJ39" s="118"/>
      <c r="AK39" s="118"/>
      <c r="AL39" s="154"/>
      <c r="AM39" s="168">
        <v>932.25800000000004</v>
      </c>
      <c r="AN39" s="167">
        <v>17.722999999999999</v>
      </c>
      <c r="AO39" s="167">
        <v>20.978999999999999</v>
      </c>
    </row>
    <row r="40" spans="3:41" ht="43.5" customHeight="1" thickBot="1" x14ac:dyDescent="0.55000000000000004">
      <c r="C40" s="247" t="s">
        <v>16</v>
      </c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17"/>
      <c r="AF40" s="192"/>
      <c r="AG40" s="118"/>
      <c r="AH40" s="118"/>
      <c r="AI40" s="118"/>
      <c r="AJ40" s="118"/>
      <c r="AK40" s="118"/>
      <c r="AL40" s="154"/>
      <c r="AM40" s="167">
        <v>1658</v>
      </c>
      <c r="AN40" s="167">
        <v>1658</v>
      </c>
      <c r="AO40" s="167">
        <v>1658</v>
      </c>
    </row>
    <row r="41" spans="3:41" ht="54.75" customHeight="1" thickBot="1" x14ac:dyDescent="0.55000000000000004">
      <c r="C41" s="265" t="s">
        <v>38</v>
      </c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16"/>
      <c r="AF41" s="193"/>
      <c r="AG41" s="117"/>
      <c r="AH41" s="117"/>
      <c r="AI41" s="117"/>
      <c r="AJ41" s="117"/>
      <c r="AK41" s="117"/>
      <c r="AL41" s="155"/>
      <c r="AM41" s="171">
        <v>484</v>
      </c>
      <c r="AN41" s="171">
        <v>484</v>
      </c>
      <c r="AO41" s="171">
        <v>484</v>
      </c>
    </row>
    <row r="42" spans="3:41" ht="52.5" customHeight="1" thickBot="1" x14ac:dyDescent="0.3">
      <c r="C42" s="239" t="s">
        <v>50</v>
      </c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1"/>
      <c r="AE42" s="218"/>
      <c r="AF42" s="176" t="e">
        <f>#REF!+#REF!+#REF!+#REF!</f>
        <v>#REF!</v>
      </c>
      <c r="AG42" s="99" t="e">
        <f>#REF!+#REF!+#REF!+#REF!</f>
        <v>#REF!</v>
      </c>
      <c r="AH42" s="99" t="e">
        <f>#REF!+#REF!+#REF!+#REF!</f>
        <v>#REF!</v>
      </c>
      <c r="AI42" s="99" t="e">
        <f>#REF!+#REF!+#REF!+#REF!</f>
        <v>#REF!</v>
      </c>
      <c r="AJ42" s="99" t="e">
        <f>#REF!+#REF!+#REF!+#REF!</f>
        <v>#REF!</v>
      </c>
      <c r="AK42" s="99" t="e">
        <f>#REF!+#REF!+#REF!+#REF!</f>
        <v>#REF!</v>
      </c>
      <c r="AL42" s="100" t="e">
        <f>#REF!+#REF!+#REF!+#REF!</f>
        <v>#REF!</v>
      </c>
      <c r="AM42" s="128">
        <f>AM43+AM44+AM45+AM46+AM47+AM48+AM49+AM50+AM51+AM52+AM53+AM54</f>
        <v>727486.74</v>
      </c>
      <c r="AN42" s="128">
        <f t="shared" ref="AN42:AO42" si="6">AN43+AN44+AN45+AN46+AN47+AN48+AN49+AN50+AN51+AN52+AN53+AN54</f>
        <v>868330.69</v>
      </c>
      <c r="AO42" s="128">
        <f t="shared" si="6"/>
        <v>467988.59</v>
      </c>
    </row>
    <row r="43" spans="3:41" ht="54.75" customHeight="1" thickBot="1" x14ac:dyDescent="0.3">
      <c r="C43" s="235" t="s">
        <v>39</v>
      </c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19"/>
      <c r="AF43" s="190"/>
      <c r="AG43" s="109"/>
      <c r="AH43" s="109"/>
      <c r="AI43" s="109"/>
      <c r="AJ43" s="109"/>
      <c r="AK43" s="109"/>
      <c r="AL43" s="152"/>
      <c r="AM43" s="168">
        <v>320.60000000000002</v>
      </c>
      <c r="AN43" s="168">
        <v>327.42</v>
      </c>
      <c r="AO43" s="168">
        <v>336.73</v>
      </c>
    </row>
    <row r="44" spans="3:41" ht="69.75" customHeight="1" thickBot="1" x14ac:dyDescent="0.3">
      <c r="C44" s="235" t="s">
        <v>40</v>
      </c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19"/>
      <c r="AF44" s="190"/>
      <c r="AG44" s="109"/>
      <c r="AH44" s="109"/>
      <c r="AI44" s="109"/>
      <c r="AJ44" s="109"/>
      <c r="AK44" s="109"/>
      <c r="AL44" s="152"/>
      <c r="AM44" s="168">
        <v>53165.2</v>
      </c>
      <c r="AN44" s="168">
        <v>56594</v>
      </c>
      <c r="AO44" s="168">
        <v>53299.199999999997</v>
      </c>
    </row>
    <row r="45" spans="3:41" ht="37.5" customHeight="1" thickBot="1" x14ac:dyDescent="0.3">
      <c r="C45" s="233" t="s">
        <v>41</v>
      </c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19"/>
      <c r="AF45" s="190"/>
      <c r="AG45" s="109"/>
      <c r="AH45" s="109"/>
      <c r="AI45" s="109"/>
      <c r="AJ45" s="109"/>
      <c r="AK45" s="109"/>
      <c r="AL45" s="152"/>
      <c r="AM45" s="168">
        <v>3576</v>
      </c>
      <c r="AN45" s="168">
        <v>3604</v>
      </c>
      <c r="AO45" s="168">
        <v>3604</v>
      </c>
    </row>
    <row r="46" spans="3:41" ht="29.25" customHeight="1" thickBot="1" x14ac:dyDescent="0.3">
      <c r="C46" s="233" t="s">
        <v>7</v>
      </c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19"/>
      <c r="AF46" s="190"/>
      <c r="AG46" s="109"/>
      <c r="AH46" s="109"/>
      <c r="AI46" s="109"/>
      <c r="AJ46" s="109"/>
      <c r="AK46" s="109"/>
      <c r="AL46" s="152"/>
      <c r="AM46" s="168">
        <v>12283.4</v>
      </c>
      <c r="AN46" s="168">
        <v>15151.5</v>
      </c>
      <c r="AO46" s="168">
        <v>14593.4</v>
      </c>
    </row>
    <row r="47" spans="3:41" ht="36.75" customHeight="1" thickBot="1" x14ac:dyDescent="0.3">
      <c r="C47" s="237" t="s">
        <v>17</v>
      </c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20"/>
      <c r="AF47" s="178"/>
      <c r="AG47" s="108"/>
      <c r="AH47" s="108"/>
      <c r="AI47" s="108"/>
      <c r="AJ47" s="108"/>
      <c r="AK47" s="108"/>
      <c r="AL47" s="148"/>
      <c r="AM47" s="156">
        <v>69985.600000000006</v>
      </c>
      <c r="AN47" s="156">
        <v>0</v>
      </c>
      <c r="AO47" s="156">
        <v>0</v>
      </c>
    </row>
    <row r="48" spans="3:41" ht="41.25" customHeight="1" thickBot="1" x14ac:dyDescent="0.3">
      <c r="C48" s="233" t="s">
        <v>42</v>
      </c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19"/>
      <c r="AF48" s="190"/>
      <c r="AG48" s="109"/>
      <c r="AH48" s="109"/>
      <c r="AI48" s="109"/>
      <c r="AJ48" s="109"/>
      <c r="AK48" s="109"/>
      <c r="AL48" s="152"/>
      <c r="AM48" s="168">
        <v>242264.37</v>
      </c>
      <c r="AN48" s="168">
        <v>196927.97</v>
      </c>
      <c r="AO48" s="168">
        <v>0</v>
      </c>
    </row>
    <row r="49" spans="3:41" ht="56.25" customHeight="1" thickBot="1" x14ac:dyDescent="0.3">
      <c r="C49" s="233" t="s">
        <v>43</v>
      </c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19"/>
      <c r="AF49" s="190"/>
      <c r="AG49" s="109"/>
      <c r="AH49" s="109"/>
      <c r="AI49" s="109"/>
      <c r="AJ49" s="109"/>
      <c r="AK49" s="109"/>
      <c r="AL49" s="152"/>
      <c r="AM49" s="168">
        <v>180647.82</v>
      </c>
      <c r="AN49" s="168">
        <v>0</v>
      </c>
      <c r="AO49" s="168">
        <v>0</v>
      </c>
    </row>
    <row r="50" spans="3:41" ht="39.75" customHeight="1" thickBot="1" x14ac:dyDescent="0.3">
      <c r="C50" s="233" t="s">
        <v>44</v>
      </c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19"/>
      <c r="AF50" s="190"/>
      <c r="AG50" s="109"/>
      <c r="AH50" s="109"/>
      <c r="AI50" s="109"/>
      <c r="AJ50" s="109"/>
      <c r="AK50" s="109"/>
      <c r="AL50" s="152"/>
      <c r="AM50" s="168">
        <v>39294.33</v>
      </c>
      <c r="AN50" s="168">
        <v>5191.41</v>
      </c>
      <c r="AO50" s="168">
        <v>0</v>
      </c>
    </row>
    <row r="51" spans="3:41" ht="41.25" customHeight="1" thickBot="1" x14ac:dyDescent="0.3">
      <c r="C51" s="233" t="s">
        <v>45</v>
      </c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19"/>
      <c r="AF51" s="190"/>
      <c r="AG51" s="109"/>
      <c r="AH51" s="109"/>
      <c r="AI51" s="109"/>
      <c r="AJ51" s="109"/>
      <c r="AK51" s="109"/>
      <c r="AL51" s="152"/>
      <c r="AM51" s="168">
        <v>51712.52</v>
      </c>
      <c r="AN51" s="168">
        <v>0</v>
      </c>
      <c r="AO51" s="168">
        <v>0</v>
      </c>
    </row>
    <row r="52" spans="3:41" ht="51.75" customHeight="1" thickBot="1" x14ac:dyDescent="0.3">
      <c r="C52" s="233" t="s">
        <v>46</v>
      </c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4"/>
      <c r="AE52" s="219"/>
      <c r="AF52" s="190"/>
      <c r="AG52" s="109"/>
      <c r="AH52" s="109"/>
      <c r="AI52" s="109"/>
      <c r="AJ52" s="109"/>
      <c r="AK52" s="109"/>
      <c r="AL52" s="152"/>
      <c r="AM52" s="168">
        <v>9269.0300000000007</v>
      </c>
      <c r="AN52" s="168">
        <v>3748.76</v>
      </c>
      <c r="AO52" s="168">
        <v>2565.9899999999998</v>
      </c>
    </row>
    <row r="53" spans="3:41" ht="41.25" customHeight="1" thickBot="1" x14ac:dyDescent="0.3">
      <c r="C53" s="233" t="s">
        <v>47</v>
      </c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19"/>
      <c r="AF53" s="190"/>
      <c r="AG53" s="109"/>
      <c r="AH53" s="109"/>
      <c r="AI53" s="109"/>
      <c r="AJ53" s="109"/>
      <c r="AK53" s="109"/>
      <c r="AL53" s="152"/>
      <c r="AM53" s="168">
        <v>0</v>
      </c>
      <c r="AN53" s="168">
        <v>0</v>
      </c>
      <c r="AO53" s="168">
        <v>393589.27</v>
      </c>
    </row>
    <row r="54" spans="3:41" ht="51.75" customHeight="1" thickBot="1" x14ac:dyDescent="0.3">
      <c r="C54" s="237" t="s">
        <v>10</v>
      </c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20"/>
      <c r="AF54" s="178"/>
      <c r="AG54" s="108"/>
      <c r="AH54" s="108"/>
      <c r="AI54" s="108"/>
      <c r="AJ54" s="108"/>
      <c r="AK54" s="108"/>
      <c r="AL54" s="148"/>
      <c r="AM54" s="156">
        <v>64967.87</v>
      </c>
      <c r="AN54" s="156">
        <v>586785.63</v>
      </c>
      <c r="AO54" s="156">
        <v>0</v>
      </c>
    </row>
    <row r="55" spans="3:41" ht="52.9" customHeight="1" thickBot="1" x14ac:dyDescent="0.25">
      <c r="C55" s="294" t="s">
        <v>49</v>
      </c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6"/>
      <c r="AE55" s="221"/>
      <c r="AF55" s="98"/>
      <c r="AG55" s="97"/>
      <c r="AH55" s="97"/>
      <c r="AI55" s="97"/>
      <c r="AJ55" s="97"/>
      <c r="AK55" s="97"/>
      <c r="AL55" s="97"/>
      <c r="AM55" s="125">
        <f>AM56+AM57+AM58+AM59+AM60+AM61+AM62</f>
        <v>358134.45</v>
      </c>
      <c r="AN55" s="125">
        <f t="shared" ref="AN55:AO55" si="7">AN56+AN57+AN58+AN59+AN60+AN61+AN62</f>
        <v>41694.44</v>
      </c>
      <c r="AO55" s="125">
        <f t="shared" si="7"/>
        <v>41724.54</v>
      </c>
    </row>
    <row r="56" spans="3:41" ht="52.9" customHeight="1" thickBot="1" x14ac:dyDescent="0.25">
      <c r="C56" s="300" t="s">
        <v>24</v>
      </c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222"/>
      <c r="AF56" s="96"/>
      <c r="AG56" s="95"/>
      <c r="AH56" s="95"/>
      <c r="AI56" s="95"/>
      <c r="AJ56" s="95"/>
      <c r="AK56" s="95"/>
      <c r="AL56" s="95"/>
      <c r="AM56" s="156">
        <v>2499.84</v>
      </c>
      <c r="AN56" s="156">
        <v>0</v>
      </c>
      <c r="AO56" s="156">
        <v>0</v>
      </c>
    </row>
    <row r="57" spans="3:41" ht="52.9" customHeight="1" thickBot="1" x14ac:dyDescent="0.25">
      <c r="C57" s="300" t="s">
        <v>25</v>
      </c>
      <c r="D57" s="301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222"/>
      <c r="AF57" s="96"/>
      <c r="AG57" s="95"/>
      <c r="AH57" s="95"/>
      <c r="AI57" s="95"/>
      <c r="AJ57" s="95"/>
      <c r="AK57" s="95"/>
      <c r="AL57" s="95"/>
      <c r="AM57" s="156">
        <v>345.47</v>
      </c>
      <c r="AN57" s="156">
        <v>0</v>
      </c>
      <c r="AO57" s="156">
        <v>0</v>
      </c>
    </row>
    <row r="58" spans="3:41" ht="74.25" customHeight="1" thickBot="1" x14ac:dyDescent="0.25">
      <c r="C58" s="300" t="s">
        <v>26</v>
      </c>
      <c r="D58" s="301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222"/>
      <c r="AF58" s="96"/>
      <c r="AG58" s="95"/>
      <c r="AH58" s="95"/>
      <c r="AI58" s="95"/>
      <c r="AJ58" s="95"/>
      <c r="AK58" s="95"/>
      <c r="AL58" s="95"/>
      <c r="AM58" s="156">
        <v>2535</v>
      </c>
      <c r="AN58" s="156">
        <v>0</v>
      </c>
      <c r="AO58" s="156">
        <v>0</v>
      </c>
    </row>
    <row r="59" spans="3:41" ht="72" customHeight="1" thickBot="1" x14ac:dyDescent="0.25">
      <c r="C59" s="300" t="s">
        <v>27</v>
      </c>
      <c r="D59" s="301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222"/>
      <c r="AF59" s="96"/>
      <c r="AG59" s="95"/>
      <c r="AH59" s="95"/>
      <c r="AI59" s="95"/>
      <c r="AJ59" s="95"/>
      <c r="AK59" s="95"/>
      <c r="AL59" s="95"/>
      <c r="AM59" s="156">
        <v>39529</v>
      </c>
      <c r="AN59" s="156">
        <v>39529</v>
      </c>
      <c r="AO59" s="156">
        <v>39529</v>
      </c>
    </row>
    <row r="60" spans="3:41" ht="67.5" customHeight="1" thickBot="1" x14ac:dyDescent="0.25">
      <c r="C60" s="300" t="s">
        <v>28</v>
      </c>
      <c r="D60" s="301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222"/>
      <c r="AF60" s="96"/>
      <c r="AG60" s="95"/>
      <c r="AH60" s="95"/>
      <c r="AI60" s="95"/>
      <c r="AJ60" s="95"/>
      <c r="AK60" s="95"/>
      <c r="AL60" s="95"/>
      <c r="AM60" s="156">
        <v>1679.05</v>
      </c>
      <c r="AN60" s="156">
        <v>1852.96</v>
      </c>
      <c r="AO60" s="156">
        <v>1883.06</v>
      </c>
    </row>
    <row r="61" spans="3:41" ht="87" customHeight="1" thickBot="1" x14ac:dyDescent="0.25">
      <c r="C61" s="300" t="s">
        <v>29</v>
      </c>
      <c r="D61" s="301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222"/>
      <c r="AF61" s="96"/>
      <c r="AG61" s="95"/>
      <c r="AH61" s="95"/>
      <c r="AI61" s="95"/>
      <c r="AJ61" s="95"/>
      <c r="AK61" s="95"/>
      <c r="AL61" s="95"/>
      <c r="AM61" s="156">
        <v>312.48</v>
      </c>
      <c r="AN61" s="156">
        <v>312.48</v>
      </c>
      <c r="AO61" s="156">
        <v>312.48</v>
      </c>
    </row>
    <row r="62" spans="3:41" ht="38.25" customHeight="1" thickBot="1" x14ac:dyDescent="0.25">
      <c r="C62" s="300" t="s">
        <v>30</v>
      </c>
      <c r="D62" s="301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222"/>
      <c r="AF62" s="96"/>
      <c r="AG62" s="95"/>
      <c r="AH62" s="95"/>
      <c r="AI62" s="95"/>
      <c r="AJ62" s="95"/>
      <c r="AK62" s="95"/>
      <c r="AL62" s="95"/>
      <c r="AM62" s="156">
        <v>311233.61</v>
      </c>
      <c r="AN62" s="156">
        <v>0</v>
      </c>
      <c r="AO62" s="156">
        <v>0</v>
      </c>
    </row>
    <row r="63" spans="3:41" ht="52.9" customHeight="1" thickBot="1" x14ac:dyDescent="0.35">
      <c r="C63" s="297" t="s">
        <v>48</v>
      </c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9"/>
      <c r="AE63" s="223"/>
      <c r="AF63" s="49" t="e">
        <f t="shared" ref="AF63:AL63" si="8">AF6+AF42</f>
        <v>#REF!</v>
      </c>
      <c r="AG63" s="49" t="e">
        <f t="shared" si="8"/>
        <v>#REF!</v>
      </c>
      <c r="AH63" s="48" t="e">
        <f t="shared" si="8"/>
        <v>#REF!</v>
      </c>
      <c r="AI63" s="48" t="e">
        <f t="shared" si="8"/>
        <v>#REF!</v>
      </c>
      <c r="AJ63" s="48" t="e">
        <f t="shared" si="8"/>
        <v>#REF!</v>
      </c>
      <c r="AK63" s="48" t="e">
        <f t="shared" si="8"/>
        <v>#REF!</v>
      </c>
      <c r="AL63" s="50" t="e">
        <f t="shared" si="8"/>
        <v>#REF!</v>
      </c>
      <c r="AM63" s="127">
        <f>AM6+AM42+AM55</f>
        <v>1946658.9480000001</v>
      </c>
      <c r="AN63" s="127">
        <f>AN6+AN42+AN55</f>
        <v>1774120.2429999998</v>
      </c>
      <c r="AO63" s="127">
        <f>AO6+AO42+AO55</f>
        <v>1376271.2590000001</v>
      </c>
    </row>
    <row r="64" spans="3:41" ht="81.599999999999994" customHeight="1" x14ac:dyDescent="0.2">
      <c r="C64" s="302"/>
      <c r="D64" s="302"/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1"/>
      <c r="AF64" s="18"/>
      <c r="AG64" s="1"/>
      <c r="AH64" s="1"/>
      <c r="AI64" s="1"/>
      <c r="AJ64" s="1"/>
      <c r="AK64" s="1"/>
      <c r="AL64" s="1"/>
      <c r="AM64" s="42"/>
      <c r="AN64" s="42"/>
      <c r="AO64" s="76"/>
    </row>
    <row r="65" spans="3:40" ht="61.5" customHeight="1" x14ac:dyDescent="0.5">
      <c r="C65" s="303"/>
      <c r="D65" s="304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43"/>
      <c r="AF65" s="44"/>
      <c r="AG65" s="1"/>
      <c r="AH65" s="1"/>
      <c r="AI65" s="1"/>
      <c r="AJ65" s="1"/>
      <c r="AK65" s="1"/>
      <c r="AL65" s="1"/>
      <c r="AM65" s="94"/>
      <c r="AN65" s="45"/>
    </row>
    <row r="66" spans="3:40" ht="138.75" customHeight="1" x14ac:dyDescent="0.2">
      <c r="C66" s="306" t="s">
        <v>5</v>
      </c>
      <c r="D66" s="307"/>
      <c r="E66" s="307"/>
      <c r="F66" s="307"/>
      <c r="G66" s="307"/>
      <c r="H66" s="307"/>
      <c r="I66" s="307"/>
      <c r="J66" s="307"/>
      <c r="K66" s="307"/>
      <c r="L66" s="307"/>
      <c r="M66" s="307"/>
      <c r="N66" s="307"/>
      <c r="O66" s="307"/>
      <c r="P66" s="307"/>
      <c r="Q66" s="307"/>
      <c r="R66" s="307"/>
      <c r="S66" s="307"/>
      <c r="T66" s="307"/>
      <c r="U66" s="307"/>
      <c r="V66" s="307"/>
      <c r="W66" s="307"/>
      <c r="X66" s="307"/>
      <c r="Y66" s="307"/>
      <c r="Z66" s="307"/>
      <c r="AA66" s="307"/>
      <c r="AB66" s="307"/>
      <c r="AC66" s="307"/>
      <c r="AD66" s="307"/>
      <c r="AE66" s="5"/>
      <c r="AF66" s="13"/>
    </row>
    <row r="67" spans="3:40" ht="73.5" customHeight="1" x14ac:dyDescent="0.5">
      <c r="C67" s="259"/>
      <c r="D67" s="258"/>
      <c r="E67" s="258"/>
      <c r="F67" s="258"/>
      <c r="G67" s="258"/>
      <c r="H67" s="258"/>
      <c r="I67" s="258"/>
      <c r="J67" s="258"/>
      <c r="K67" s="258"/>
      <c r="L67" s="258"/>
      <c r="M67" s="258"/>
      <c r="N67" s="258"/>
      <c r="O67" s="258"/>
      <c r="P67" s="258"/>
      <c r="Q67" s="258"/>
      <c r="R67" s="258"/>
      <c r="S67" s="258"/>
      <c r="T67" s="258"/>
      <c r="U67" s="258"/>
      <c r="V67" s="258"/>
      <c r="W67" s="258"/>
      <c r="X67" s="258"/>
      <c r="Y67" s="258"/>
      <c r="Z67" s="258"/>
      <c r="AA67" s="258"/>
      <c r="AB67" s="258"/>
      <c r="AC67" s="258"/>
      <c r="AD67" s="258"/>
      <c r="AE67" s="5"/>
      <c r="AF67" s="14"/>
    </row>
    <row r="68" spans="3:40" ht="208.5" customHeight="1" x14ac:dyDescent="0.5">
      <c r="C68" s="224"/>
      <c r="D68" s="305"/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6"/>
      <c r="AF68" s="11"/>
    </row>
    <row r="69" spans="3:40" ht="84" customHeight="1" x14ac:dyDescent="0.5">
      <c r="C69" s="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6"/>
      <c r="AF69" s="11"/>
    </row>
    <row r="70" spans="3:40" ht="108.75" customHeight="1" x14ac:dyDescent="0.2">
      <c r="C70" s="255"/>
      <c r="D70" s="256"/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4"/>
      <c r="AF70" s="13"/>
    </row>
    <row r="71" spans="3:40" ht="20.25" hidden="1" customHeight="1" x14ac:dyDescent="0.5">
      <c r="C71" s="259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58"/>
      <c r="Q71" s="258"/>
      <c r="R71" s="258"/>
      <c r="S71" s="258"/>
      <c r="T71" s="258"/>
      <c r="U71" s="258"/>
      <c r="V71" s="258"/>
      <c r="W71" s="258"/>
      <c r="X71" s="258"/>
      <c r="Y71" s="258"/>
      <c r="Z71" s="258"/>
      <c r="AA71" s="258"/>
      <c r="AB71" s="258"/>
      <c r="AC71" s="258"/>
      <c r="AD71" s="258"/>
      <c r="AE71" s="4"/>
      <c r="AF71" s="12"/>
    </row>
    <row r="72" spans="3:40" ht="20.25" hidden="1" customHeight="1" x14ac:dyDescent="0.2">
      <c r="C72" s="253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  <c r="AD72" s="254"/>
      <c r="AE72" s="9"/>
      <c r="AF72" s="11"/>
    </row>
    <row r="73" spans="3:40" ht="20.25" hidden="1" customHeight="1" x14ac:dyDescent="0.2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12"/>
    </row>
    <row r="74" spans="3:40" ht="20.25" hidden="1" customHeight="1" x14ac:dyDescent="0.2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12"/>
    </row>
    <row r="75" spans="3:40" ht="193.5" customHeight="1" x14ac:dyDescent="0.2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12"/>
    </row>
    <row r="76" spans="3:40" ht="53.25" customHeight="1" x14ac:dyDescent="0.2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12"/>
    </row>
    <row r="77" spans="3:40" ht="126.75" customHeight="1" x14ac:dyDescent="0.55000000000000004">
      <c r="C77" s="251"/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2"/>
      <c r="S77" s="252"/>
      <c r="T77" s="252"/>
      <c r="U77" s="252"/>
      <c r="V77" s="252"/>
      <c r="W77" s="252"/>
      <c r="X77" s="252"/>
      <c r="Y77" s="252"/>
      <c r="Z77" s="252"/>
      <c r="AA77" s="252"/>
      <c r="AB77" s="252"/>
      <c r="AC77" s="252"/>
      <c r="AD77" s="252"/>
      <c r="AE77" s="7"/>
      <c r="AF77" s="10"/>
    </row>
    <row r="78" spans="3:40" ht="68.25" customHeight="1" x14ac:dyDescent="0.5">
      <c r="C78" s="257"/>
      <c r="D78" s="260"/>
      <c r="E78" s="260"/>
      <c r="F78" s="260"/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260"/>
      <c r="R78" s="260"/>
      <c r="S78" s="260"/>
      <c r="T78" s="260"/>
      <c r="U78" s="260"/>
      <c r="V78" s="260"/>
      <c r="W78" s="260"/>
      <c r="X78" s="260"/>
      <c r="Y78" s="260"/>
      <c r="Z78" s="260"/>
      <c r="AA78" s="260"/>
      <c r="AB78" s="260"/>
      <c r="AC78" s="260"/>
      <c r="AD78" s="260"/>
      <c r="AE78" s="4"/>
      <c r="AF78" s="15"/>
    </row>
    <row r="79" spans="3:40" ht="80.25" customHeight="1" x14ac:dyDescent="0.5">
      <c r="C79" s="249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  <c r="X79" s="225"/>
      <c r="Y79" s="225"/>
      <c r="Z79" s="225"/>
      <c r="AA79" s="225"/>
      <c r="AB79" s="225"/>
      <c r="AC79" s="225"/>
      <c r="AD79" s="225"/>
      <c r="AE79" s="4"/>
      <c r="AF79" s="13"/>
    </row>
    <row r="80" spans="3:40" ht="158.25" customHeight="1" x14ac:dyDescent="0.5">
      <c r="C80" s="224"/>
      <c r="D80" s="225"/>
      <c r="E80" s="225"/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5"/>
      <c r="AB80" s="225"/>
      <c r="AC80" s="225"/>
      <c r="AD80" s="225"/>
      <c r="AE80" s="4"/>
      <c r="AF80" s="13"/>
    </row>
    <row r="81" spans="3:32" ht="150.75" customHeight="1" x14ac:dyDescent="0.5">
      <c r="C81" s="224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4"/>
      <c r="AF81" s="13"/>
    </row>
    <row r="82" spans="3:32" ht="150.75" customHeight="1" x14ac:dyDescent="0.5">
      <c r="C82" s="224"/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5"/>
      <c r="V82" s="225"/>
      <c r="W82" s="225"/>
      <c r="X82" s="225"/>
      <c r="Y82" s="225"/>
      <c r="Z82" s="225"/>
      <c r="AA82" s="225"/>
      <c r="AB82" s="225"/>
      <c r="AC82" s="225"/>
      <c r="AD82" s="225"/>
      <c r="AE82" s="4"/>
      <c r="AF82" s="13"/>
    </row>
    <row r="83" spans="3:32" ht="52.5" customHeight="1" x14ac:dyDescent="0.5">
      <c r="C83" s="224"/>
      <c r="D83" s="225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5"/>
      <c r="W83" s="225"/>
      <c r="X83" s="225"/>
      <c r="Y83" s="225"/>
      <c r="Z83" s="225"/>
      <c r="AA83" s="225"/>
      <c r="AB83" s="225"/>
      <c r="AC83" s="225"/>
      <c r="AD83" s="225"/>
      <c r="AE83" s="4"/>
      <c r="AF83" s="13"/>
    </row>
    <row r="84" spans="3:32" ht="60" customHeight="1" x14ac:dyDescent="0.5">
      <c r="C84" s="224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  <c r="AC84" s="225"/>
      <c r="AD84" s="225"/>
      <c r="AE84" s="4"/>
      <c r="AF84" s="13"/>
    </row>
    <row r="85" spans="3:32" ht="57.75" customHeight="1" x14ac:dyDescent="0.5">
      <c r="C85" s="257"/>
      <c r="D85" s="258"/>
      <c r="E85" s="258"/>
      <c r="F85" s="258"/>
      <c r="G85" s="258"/>
      <c r="H85" s="258"/>
      <c r="I85" s="258"/>
      <c r="J85" s="258"/>
      <c r="K85" s="258"/>
      <c r="L85" s="258"/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8"/>
      <c r="Y85" s="258"/>
      <c r="Z85" s="258"/>
      <c r="AA85" s="258"/>
      <c r="AB85" s="258"/>
      <c r="AC85" s="258"/>
      <c r="AD85" s="258"/>
      <c r="AE85" s="4"/>
      <c r="AF85" s="13"/>
    </row>
    <row r="86" spans="3:32" ht="80.25" customHeight="1" x14ac:dyDescent="0.5">
      <c r="C86" s="227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  <c r="W86" s="225"/>
      <c r="X86" s="225"/>
      <c r="Y86" s="225"/>
      <c r="Z86" s="225"/>
      <c r="AA86" s="225"/>
      <c r="AB86" s="225"/>
      <c r="AC86" s="225"/>
      <c r="AD86" s="225"/>
      <c r="AE86" s="4"/>
      <c r="AF86" s="16"/>
    </row>
    <row r="87" spans="3:32" ht="170.25" customHeight="1" x14ac:dyDescent="0.5">
      <c r="C87" s="227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  <c r="W87" s="225"/>
      <c r="X87" s="225"/>
      <c r="Y87" s="225"/>
      <c r="Z87" s="225"/>
      <c r="AA87" s="225"/>
      <c r="AB87" s="225"/>
      <c r="AC87" s="225"/>
      <c r="AD87" s="225"/>
      <c r="AE87" s="4"/>
      <c r="AF87" s="16"/>
    </row>
    <row r="88" spans="3:32" ht="77.25" customHeight="1" x14ac:dyDescent="0.5">
      <c r="C88" s="224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4"/>
      <c r="AF88" s="13"/>
    </row>
    <row r="89" spans="3:32" ht="101.25" customHeight="1" x14ac:dyDescent="0.5">
      <c r="C89" s="224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4"/>
      <c r="AF89" s="13"/>
    </row>
    <row r="90" spans="3:32" ht="86.25" customHeight="1" x14ac:dyDescent="0.2"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  <c r="X90" s="226"/>
      <c r="Y90" s="226"/>
      <c r="Z90" s="226"/>
      <c r="AA90" s="226"/>
      <c r="AB90" s="226"/>
      <c r="AC90" s="226"/>
      <c r="AD90" s="226"/>
      <c r="AE90" s="4"/>
      <c r="AF90" s="13"/>
    </row>
    <row r="91" spans="3:32" ht="87.75" customHeight="1" x14ac:dyDescent="0.2">
      <c r="C91" s="228"/>
      <c r="D91" s="229"/>
      <c r="E91" s="229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4"/>
      <c r="AF91" s="13"/>
    </row>
    <row r="92" spans="3:32" ht="138.6" customHeight="1" x14ac:dyDescent="0.2">
      <c r="C92" s="228"/>
      <c r="D92" s="229"/>
      <c r="E92" s="229"/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4"/>
      <c r="AF92" s="13"/>
    </row>
    <row r="93" spans="3:32" ht="126.6" customHeight="1" x14ac:dyDescent="0.4">
      <c r="C93" s="228"/>
      <c r="D93" s="229"/>
      <c r="E93" s="229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3"/>
      <c r="AF93" s="13"/>
    </row>
    <row r="94" spans="3:32" ht="136.15" customHeight="1" x14ac:dyDescent="0.2">
      <c r="C94" s="228"/>
      <c r="D94" s="229"/>
      <c r="E94" s="229"/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4"/>
      <c r="AF94" s="17"/>
    </row>
    <row r="95" spans="3:32" ht="37.5" x14ac:dyDescent="0.2">
      <c r="C95" s="228"/>
      <c r="D95" s="229"/>
      <c r="E95" s="229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4"/>
      <c r="AF95" s="11"/>
    </row>
    <row r="96" spans="3:32" ht="37.5" x14ac:dyDescent="0.2">
      <c r="C96" s="249"/>
      <c r="D96" s="250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  <c r="X96" s="250"/>
      <c r="Y96" s="250"/>
      <c r="Z96" s="250"/>
      <c r="AA96" s="250"/>
      <c r="AB96" s="250"/>
      <c r="AC96" s="250"/>
      <c r="AD96" s="250"/>
      <c r="AE96" s="1"/>
      <c r="AF96" s="18"/>
    </row>
    <row r="97" spans="3:32" x14ac:dyDescent="0.2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8"/>
    </row>
    <row r="98" spans="3:32" x14ac:dyDescent="0.2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8"/>
    </row>
    <row r="99" spans="3:32" x14ac:dyDescent="0.2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8"/>
    </row>
    <row r="100" spans="3:32" x14ac:dyDescent="0.2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8"/>
    </row>
    <row r="101" spans="3:32" x14ac:dyDescent="0.2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8"/>
    </row>
    <row r="102" spans="3:32" x14ac:dyDescent="0.2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8"/>
    </row>
    <row r="111" spans="3:32" ht="60" x14ac:dyDescent="0.8">
      <c r="AF111" s="20"/>
    </row>
  </sheetData>
  <mergeCells count="91">
    <mergeCell ref="AM1:AO1"/>
    <mergeCell ref="AM2:AO2"/>
    <mergeCell ref="C10:AD10"/>
    <mergeCell ref="C33:AD33"/>
    <mergeCell ref="C30:AD30"/>
    <mergeCell ref="C31:AD31"/>
    <mergeCell ref="C29:AD29"/>
    <mergeCell ref="C28:AD28"/>
    <mergeCell ref="AA16:AD16"/>
    <mergeCell ref="AA17:AD17"/>
    <mergeCell ref="C9:AD9"/>
    <mergeCell ref="AA14:AD14"/>
    <mergeCell ref="Z25:AD25"/>
    <mergeCell ref="AM4:AO4"/>
    <mergeCell ref="C3:AO3"/>
    <mergeCell ref="C4:AD5"/>
    <mergeCell ref="C67:AD67"/>
    <mergeCell ref="C87:AD87"/>
    <mergeCell ref="C64:AD64"/>
    <mergeCell ref="C65:AD65"/>
    <mergeCell ref="C68:AD68"/>
    <mergeCell ref="C66:AD66"/>
    <mergeCell ref="C80:AD80"/>
    <mergeCell ref="C55:AD55"/>
    <mergeCell ref="C63:AD63"/>
    <mergeCell ref="C61:AD61"/>
    <mergeCell ref="C62:AD62"/>
    <mergeCell ref="C56:AD56"/>
    <mergeCell ref="C57:AD57"/>
    <mergeCell ref="C58:AD58"/>
    <mergeCell ref="C59:AD59"/>
    <mergeCell ref="C60:AD60"/>
    <mergeCell ref="C32:AD32"/>
    <mergeCell ref="Z26:AD26"/>
    <mergeCell ref="C44:AD44"/>
    <mergeCell ref="Z27:AD27"/>
    <mergeCell ref="C37:AD37"/>
    <mergeCell ref="C38:AD38"/>
    <mergeCell ref="C7:AD7"/>
    <mergeCell ref="C11:AD11"/>
    <mergeCell ref="C41:AD41"/>
    <mergeCell ref="C40:AD40"/>
    <mergeCell ref="C6:AD6"/>
    <mergeCell ref="Z18:AD18"/>
    <mergeCell ref="Z13:AD13"/>
    <mergeCell ref="Z34:AD34"/>
    <mergeCell ref="Z36:AD36"/>
    <mergeCell ref="Z35:AD35"/>
    <mergeCell ref="C8:AD8"/>
    <mergeCell ref="C12:AD12"/>
    <mergeCell ref="AA20:AD20"/>
    <mergeCell ref="C23:AD23"/>
    <mergeCell ref="AA15:AD15"/>
    <mergeCell ref="AA21:AD21"/>
    <mergeCell ref="AA19:AD19"/>
    <mergeCell ref="C24:AE24"/>
    <mergeCell ref="C39:AD39"/>
    <mergeCell ref="C96:AD96"/>
    <mergeCell ref="C83:AD83"/>
    <mergeCell ref="C77:AD77"/>
    <mergeCell ref="C72:AD72"/>
    <mergeCell ref="C70:AD70"/>
    <mergeCell ref="C85:AD85"/>
    <mergeCell ref="C84:AD84"/>
    <mergeCell ref="C71:AD71"/>
    <mergeCell ref="C82:AD82"/>
    <mergeCell ref="C79:AD79"/>
    <mergeCell ref="C81:AD81"/>
    <mergeCell ref="C78:AD78"/>
    <mergeCell ref="C46:AD46"/>
    <mergeCell ref="C94:AD94"/>
    <mergeCell ref="C91:AD91"/>
    <mergeCell ref="C95:AD95"/>
    <mergeCell ref="C92:AD92"/>
    <mergeCell ref="AA22:AD22"/>
    <mergeCell ref="C50:AD50"/>
    <mergeCell ref="C51:AD51"/>
    <mergeCell ref="C52:AD52"/>
    <mergeCell ref="C43:AD43"/>
    <mergeCell ref="C47:AD47"/>
    <mergeCell ref="C48:AD48"/>
    <mergeCell ref="C49:AD49"/>
    <mergeCell ref="C53:AD53"/>
    <mergeCell ref="C54:AD54"/>
    <mergeCell ref="C42:AD42"/>
    <mergeCell ref="C45:AD45"/>
    <mergeCell ref="C88:AD88"/>
    <mergeCell ref="C90:AD90"/>
    <mergeCell ref="C86:AD86"/>
    <mergeCell ref="C89:AD89"/>
    <mergeCell ref="C93:AD93"/>
  </mergeCells>
  <phoneticPr fontId="0" type="noConversion"/>
  <pageMargins left="0.39370078740157483" right="0.39370078740157483" top="0.98425196850393704" bottom="0.39370078740157483" header="0.31496062992125984" footer="0.19685039370078741"/>
  <pageSetup paperSize="9" scale="48" fitToHeight="0" orientation="landscape" r:id="rId1"/>
  <headerFooter alignWithMargins="0">
    <oddFooter>&amp;R&amp;P</oddFooter>
  </headerFooter>
  <rowBreaks count="1" manualBreakCount="1">
    <brk id="22" min="2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 2025-2027</vt:lpstr>
      <vt:lpstr>'МБТ 2025-2027'!Область_печати</vt:lpstr>
    </vt:vector>
  </TitlesOfParts>
  <Company>MinFin 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Третий</dc:creator>
  <cp:lastModifiedBy>KrasavinaIV</cp:lastModifiedBy>
  <cp:lastPrinted>2025-11-13T17:02:23Z</cp:lastPrinted>
  <dcterms:created xsi:type="dcterms:W3CDTF">2005-09-14T12:04:44Z</dcterms:created>
  <dcterms:modified xsi:type="dcterms:W3CDTF">2025-11-13T17:08:35Z</dcterms:modified>
</cp:coreProperties>
</file>