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625"/>
  </bookViews>
  <sheets>
    <sheet name="МБТ 2025-2027" sheetId="1" r:id="rId1"/>
  </sheets>
  <definedNames>
    <definedName name="_xlnm.Print_Area" localSheetId="0">'МБТ 2025-2027'!$C$1:$AO$82</definedName>
  </definedNames>
  <calcPr calcId="145621"/>
</workbook>
</file>

<file path=xl/calcChain.xml><?xml version="1.0" encoding="utf-8"?>
<calcChain xmlns="http://schemas.openxmlformats.org/spreadsheetml/2006/main">
  <c r="AM52" i="1" l="1"/>
  <c r="AM68" i="1"/>
  <c r="AN61" i="1" l="1"/>
  <c r="AM61" i="1"/>
  <c r="AN64" i="1"/>
  <c r="AM64" i="1"/>
  <c r="AM10" i="1" l="1"/>
  <c r="AN55" i="1" l="1"/>
  <c r="AM69" i="1"/>
  <c r="AM55" i="1" l="1"/>
  <c r="AM58" i="1" l="1"/>
  <c r="AM60" i="1" l="1"/>
  <c r="AN52" i="1" l="1"/>
  <c r="AO52" i="1"/>
  <c r="AO70" i="1" l="1"/>
  <c r="AO68" i="1" s="1"/>
  <c r="AN70" i="1"/>
  <c r="AN68" i="1" s="1"/>
  <c r="AM56" i="1"/>
  <c r="AO33" i="1"/>
  <c r="AO18" i="1"/>
  <c r="AO24" i="1"/>
  <c r="AO28" i="1"/>
  <c r="AO42" i="1"/>
  <c r="AN33" i="1"/>
  <c r="AN11" i="1"/>
  <c r="AN42" i="1"/>
  <c r="AN28" i="1"/>
  <c r="AN18" i="1"/>
  <c r="AN24" i="1"/>
  <c r="AM33" i="1"/>
  <c r="AM28" i="1"/>
  <c r="AM24" i="1"/>
  <c r="AM18" i="1"/>
  <c r="AM70" i="1"/>
  <c r="AM42" i="1"/>
  <c r="AM16" i="1" l="1"/>
  <c r="AM14" i="1" s="1"/>
  <c r="AM8" i="1" s="1"/>
  <c r="AO16" i="1"/>
  <c r="AO14" i="1" s="1"/>
  <c r="AO8" i="1" s="1"/>
  <c r="AN16" i="1"/>
  <c r="AN14" i="1" s="1"/>
  <c r="AN8" i="1" s="1"/>
  <c r="AO82" i="1" l="1"/>
  <c r="AM82" i="1"/>
  <c r="AN82" i="1"/>
  <c r="AG52" i="1" l="1"/>
  <c r="AH52" i="1"/>
  <c r="AI52" i="1"/>
  <c r="AJ52" i="1"/>
  <c r="AK52" i="1"/>
  <c r="AL52" i="1"/>
  <c r="AF10" i="1"/>
  <c r="AF39" i="1"/>
  <c r="AF52" i="1"/>
  <c r="AF46" i="1"/>
  <c r="AF45" i="1"/>
  <c r="AF44" i="1"/>
  <c r="AF41" i="1"/>
  <c r="AG16" i="1"/>
  <c r="AG14" i="1" s="1"/>
  <c r="AH16" i="1"/>
  <c r="AH14" i="1" s="1"/>
  <c r="AI16" i="1"/>
  <c r="AI14" i="1" s="1"/>
  <c r="AJ16" i="1"/>
  <c r="AJ14" i="1" s="1"/>
  <c r="AK16" i="1"/>
  <c r="AK14" i="1" s="1"/>
  <c r="AL16" i="1"/>
  <c r="AL14" i="1" s="1"/>
  <c r="AG42" i="1"/>
  <c r="AH42" i="1"/>
  <c r="AI42" i="1"/>
  <c r="AJ42" i="1"/>
  <c r="AK42" i="1"/>
  <c r="AL42" i="1"/>
  <c r="AF16" i="1"/>
  <c r="AF14" i="1" s="1"/>
  <c r="AF42" i="1" l="1"/>
  <c r="AF8" i="1" s="1"/>
  <c r="AF82" i="1" s="1"/>
  <c r="AL8" i="1"/>
  <c r="AL82" i="1" s="1"/>
  <c r="AJ8" i="1"/>
  <c r="AJ82" i="1" s="1"/>
  <c r="AH8" i="1"/>
  <c r="AH82" i="1" s="1"/>
  <c r="AK8" i="1"/>
  <c r="AK82" i="1" s="1"/>
  <c r="AI8" i="1"/>
  <c r="AI82" i="1" s="1"/>
  <c r="AG8" i="1"/>
  <c r="AG82" i="1" s="1"/>
</calcChain>
</file>

<file path=xl/sharedStrings.xml><?xml version="1.0" encoding="utf-8"?>
<sst xmlns="http://schemas.openxmlformats.org/spreadsheetml/2006/main" count="88" uniqueCount="75">
  <si>
    <t>из них:</t>
  </si>
  <si>
    <t>в том числе на:</t>
  </si>
  <si>
    <t xml:space="preserve"> -выплату компенсации родительской платы за присмотр и уход за детьми, осваивающими образовательные программы дошкольного образования в организациях  Московской области, осуществляющих образовательную деятельность</t>
  </si>
  <si>
    <t>педагогических работников</t>
  </si>
  <si>
    <t xml:space="preserve"> -оплату труда </t>
  </si>
  <si>
    <t xml:space="preserve">Направление расходования средств межбюджетных трансфертов </t>
  </si>
  <si>
    <t>административно-хозяйственных, учебно-вспомогательных и иных работников</t>
  </si>
  <si>
    <t>2019 год</t>
  </si>
  <si>
    <t xml:space="preserve"> </t>
  </si>
  <si>
    <t>Сумма
(тыс.руб.)</t>
  </si>
  <si>
    <t xml:space="preserve">Субсидия на реализацию мероприятий по обеспечению жильем молодых семей </t>
  </si>
  <si>
    <t>Субвенция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</si>
  <si>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Субвенция на создание административных комиссий, уполномоченных рассматривать дела об административных правонарушениях в сфере благоустройства</t>
  </si>
  <si>
    <t xml:space="preserve"> -приобретение учебников и учебных пособий, средств обучения, игр, игрушек</t>
  </si>
  <si>
    <t xml:space="preserve">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</t>
  </si>
  <si>
    <t>Субвенция 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</si>
  <si>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 -оплату труда работников, осуществляющих работу по обеспечению выплаты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</si>
  <si>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 xml:space="preserve"> -оплату банковских и почтовых услуг по перечислению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</si>
  <si>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Субвенция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</si>
  <si>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 xml:space="preserve"> учебно-вспомогательного и прочего персонала дошкольного образования</t>
  </si>
  <si>
    <t>Субвенция на осуществление первичного воинского учета органами местного самоуправления поселений, муниципальных и городских округов</t>
  </si>
  <si>
    <t>Субвенция на обеспечение переданного государственного полномочия  Московской области по созданию комиссий по делам несовершеннолетних и защите их прав
 муниципальных образований Московской области</t>
  </si>
  <si>
    <t>Субвенция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</si>
  <si>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Субвенция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</si>
  <si>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Субвенция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</si>
  <si>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Субвенция наосуществление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</si>
  <si>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Субвенция 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</si>
  <si>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Субсидия 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</si>
  <si>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Субсидия на организацию бесплатного горячего  питания обучающихся, получающих начальное общее образование в муниципальных образовательных организациях</t>
  </si>
  <si>
    <t>Субсидии на мероприятия по организации отдыха детей в каникулярное время</t>
  </si>
  <si>
    <t>Субсидия на благоустройство лесопарковых зон</t>
  </si>
  <si>
    <t xml:space="preserve"> дошкольное образование</t>
  </si>
  <si>
    <t xml:space="preserve">   -дошкольное образование</t>
  </si>
  <si>
    <t xml:space="preserve">   -начальное, основное, среднее общее</t>
  </si>
  <si>
    <t xml:space="preserve">   -дополнительное образование</t>
  </si>
  <si>
    <t>Субсидия на устройство и модернизацию контейнерных площадок</t>
  </si>
  <si>
    <t>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</si>
  <si>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осуществление полномочий по обеспечению жильём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</si>
  <si>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</si>
  <si>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 xml:space="preserve">                         -пособие педагогическим работникам дошкольного образования</t>
  </si>
  <si>
    <t xml:space="preserve">                         -пособие педагогическим работникам начального, основного, среднего общего образования</t>
  </si>
  <si>
    <t>Иные межбюджетные трансферты 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</si>
  <si>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педагогические работники</t>
  </si>
  <si>
    <t>работники учебно-вспомогательного и прочего персонала</t>
  </si>
  <si>
    <t>начальное, основное, среднее общее образование</t>
  </si>
  <si>
    <t>Иные межбюджетные трансферты 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</si>
  <si>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</si>
  <si>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Иные межбюджетные трансферты на возмещение затрат, связанных с получением комплексных экологических разрешений</t>
  </si>
  <si>
    <t>Cубсидия на реализацию мероприятий по капитальному ремонту объектов теплоснабжения</t>
  </si>
  <si>
    <t>Cубсидия на реализацию мероприятий по капитальному ремонту сетей теплоснабжения на территории муниципальных образований</t>
  </si>
  <si>
    <t>Субсидия на строительство и реконструкцию объектов теплоснабжения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</si>
  <si>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</si>
  <si>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Субсидия на реализацию мероприятий по строительству и реконструкции объектов теплоснабжения муниципальной собственности</t>
  </si>
  <si>
    <t>Субвенция на осуществление полномочий по обеспечению жильём отдельных категорий граждан, установленных федеральными законами от 12 января 1995 года           № 5-ФЗ «О ветеранах» и от 24 ноября 1995 года № 181-ФЗ «О социальной защите инвалидов в Российской Федерации»</t>
  </si>
  <si>
    <t xml:space="preserve">Иные межбюджетные трансферты на финансовое обеспечение выплат преподавателям в области музыкального искусства организаций дополнительного образования сферы культуры </t>
  </si>
  <si>
    <t>Субсидия 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</si>
  <si>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Субсидия на оснащение предметных кабинетов общеобразовательных организаций средствами обучения и воспитания</t>
  </si>
  <si>
    <t xml:space="preserve">Субсидия на строительство и реконструкцию объектов очистки сточных вод 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</si>
  <si>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«Сириус», муниципальных общеобразовательных организаций и профессиональных образовательных организаций</t>
  </si>
  <si>
    <t>2025 год</t>
  </si>
  <si>
    <t>2026 год</t>
  </si>
  <si>
    <t>2027 год</t>
  </si>
  <si>
    <t>Субвенция на выплату пособий и ежемесячных выплат педагогическим работникам муниципальных дошкольных и общеобразовательных организаций - молодым работникам и специалистам</t>
  </si>
  <si>
    <t xml:space="preserve">                         -ежемесячные выплаты  педагогическим работникам начального, основного, среднего общего образования</t>
  </si>
  <si>
    <t>Иные межбюджетные трансферты на выплату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</si>
  <si>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НАПРАВЛЕНИЕ РАСХОДОВАНИЯ И ОБЪЕМ СРЕДСТВ МЕЖБЮДЖЕТНЫХ ТРАНСФЕРТОВ,  ПРЕДОСТАВЛЯЕМЫХ ИЗ БЮДЖЕТА МОСКОВСКОЙ ОБЛАСТИ БЮДЖЕТУ ГОРОДСКОГО ОКРУГА ЛЫТКАРИНО МОСКОВСКОЙ ОБЛАСТИ В 2025 ГОДУ И  ПЛАНОВОМ ПЕРИОДЕ 2026 И 2027 ГОДОВ</t>
  </si>
  <si>
    <t xml:space="preserve">I. Субвенции, предоставляемые из бюджета Московской области бюджету городского округа Лыткарино Московской области в 2025 году и  плановом периоде 2026 и 2027 годов - всего:  </t>
  </si>
  <si>
    <t>II. Субсидии, предоставляемые из бюджета Московской области бюджету городского округа Лыткарино Московской области в 2025 году и  плановом периоде 2026 и 2027 годов</t>
  </si>
  <si>
    <t>III. Иные межбюджетные трансферты, предоставляемые из бюджета Московской области бюджету городского округа Лыткарино Московской области в 2025 году и  плановом периоде 2026 и 2027 годов</t>
  </si>
  <si>
    <t xml:space="preserve"> Межбюджетные трансферты, предоставляемые из бюджета Московской области бюджету городского округа Лыткарино Московской области в 2025 году и  плановом периоде 2026 и 2027 годов - всего: </t>
  </si>
  <si>
    <t>(Приложение 11</t>
  </si>
  <si>
    <t>к бюджету городского округа Лыткарино Московской области на  2025 год  и  на плановый период 2026 и 2027 годов, утвержденному решением Совета депутатов городского округа Лыткарино от 12.12.2024 №545/63)</t>
  </si>
  <si>
    <t>Иные межбюджетные трансферты 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</si>
  <si>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к Решению Совета депутатов городского округа Лыткарино 
" О внесении изменений и дополнений в Решение Совета депутатов городского округа Лыткарино «О бюджете городского округа Лыткарино Московской области на  2025 год  и  на плановый  период 2026 и 2027 годов" от______________ N _____</t>
  </si>
  <si>
    <t>Приложение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</si>
</sst>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00"/>
  </numFmts>
  <fonts count="52" x14ac:knownFonts="1">
    <font>
      <sz val="10"/>
      <name val="Arial Cyr"/>
      <charset val="204"/>
    </font>
    <font>
      <sz val="10"/>
      <name val="Arial Cyr"/>
      <charset val="204"/>
    </font>
    <font>
      <b/>
      <sz val="22"/>
      <name val="Arial Cyr"/>
      <family val="2"/>
      <charset val="204"/>
    </font>
    <font>
      <b/>
      <sz val="30"/>
      <name val="Arial Cyr"/>
      <charset val="204"/>
    </font>
    <font>
      <sz val="30"/>
      <name val="Arial Cyr"/>
      <charset val="204"/>
    </font>
    <font>
      <b/>
      <sz val="36"/>
      <name val="Arial Cyr"/>
      <charset val="204"/>
    </font>
    <font>
      <i/>
      <sz val="30"/>
      <name val="Arial Cyr"/>
      <charset val="204"/>
    </font>
    <font>
      <b/>
      <sz val="48"/>
      <name val="Arial Cyr"/>
      <charset val="204"/>
    </font>
    <font>
      <b/>
      <sz val="36"/>
      <color indexed="60"/>
      <name val="Arial"/>
      <family val="2"/>
    </font>
    <font>
      <sz val="36"/>
      <color indexed="60"/>
      <name val="Arial Cyr"/>
      <charset val="204"/>
    </font>
    <font>
      <b/>
      <sz val="36"/>
      <color indexed="60"/>
      <name val="Arial Cyr"/>
      <charset val="204"/>
    </font>
    <font>
      <sz val="10"/>
      <color indexed="60"/>
      <name val="Arial Cyr"/>
      <charset val="204"/>
    </font>
    <font>
      <b/>
      <sz val="10"/>
      <name val="Arial Cyr"/>
      <charset val="204"/>
    </font>
    <font>
      <b/>
      <sz val="30"/>
      <name val="Arial"/>
      <family val="2"/>
    </font>
    <font>
      <b/>
      <sz val="30"/>
      <color indexed="10"/>
      <name val="Arial Cyr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sz val="13"/>
      <name val="Arial Cyr"/>
      <charset val="204"/>
    </font>
    <font>
      <b/>
      <sz val="13"/>
      <name val="Arial Cyr"/>
      <charset val="204"/>
    </font>
    <font>
      <b/>
      <sz val="13"/>
      <name val="Arial Cyr"/>
      <family val="2"/>
      <charset val="204"/>
    </font>
    <font>
      <b/>
      <sz val="18"/>
      <color theme="1"/>
      <name val="Arial Cyr"/>
      <charset val="204"/>
    </font>
    <font>
      <sz val="18"/>
      <name val="Arial Cyr"/>
      <charset val="204"/>
    </font>
    <font>
      <b/>
      <sz val="14"/>
      <name val="Arial Cyr"/>
      <charset val="204"/>
    </font>
    <font>
      <i/>
      <sz val="14"/>
      <name val="Arial Cyr"/>
      <charset val="204"/>
    </font>
    <font>
      <sz val="18"/>
      <name val="Times New Roman"/>
      <family val="1"/>
      <charset val="204"/>
    </font>
    <font>
      <b/>
      <sz val="14"/>
      <name val="Arial"/>
      <family val="2"/>
      <charset val="204"/>
    </font>
    <font>
      <b/>
      <sz val="16"/>
      <name val="Arial Cyr"/>
      <charset val="204"/>
    </font>
    <font>
      <sz val="10"/>
      <color rgb="FFC00000"/>
      <name val="Arial Cyr"/>
      <charset val="204"/>
    </font>
    <font>
      <b/>
      <sz val="15"/>
      <name val="Arial"/>
      <family val="2"/>
    </font>
    <font>
      <b/>
      <sz val="15"/>
      <name val="Arial Cyr"/>
      <charset val="204"/>
    </font>
    <font>
      <sz val="15"/>
      <name val="Arial Cyr"/>
      <charset val="204"/>
    </font>
    <font>
      <sz val="16"/>
      <name val="Arial Cyr"/>
      <charset val="204"/>
    </font>
    <font>
      <sz val="16"/>
      <color rgb="FFFFFF00"/>
      <name val="Arial Cyr"/>
      <charset val="204"/>
    </font>
    <font>
      <sz val="16"/>
      <color rgb="FFC00000"/>
      <name val="Arial Cyr"/>
      <charset val="204"/>
    </font>
    <font>
      <b/>
      <sz val="14"/>
      <color rgb="FFFFFF00"/>
      <name val="Arial Cyr"/>
      <charset val="204"/>
    </font>
    <font>
      <b/>
      <sz val="30"/>
      <color rgb="FFC00000"/>
      <name val="Arial Cyr"/>
      <charset val="204"/>
    </font>
    <font>
      <b/>
      <sz val="18"/>
      <name val="Times New Roman Cyr"/>
      <charset val="204"/>
    </font>
    <font>
      <b/>
      <sz val="15"/>
      <name val="Arial"/>
      <family val="2"/>
      <charset val="204"/>
    </font>
    <font>
      <b/>
      <sz val="18"/>
      <name val="Times New Roman"/>
      <family val="1"/>
      <charset val="204"/>
    </font>
    <font>
      <b/>
      <i/>
      <sz val="13"/>
      <name val="Arial Cyr"/>
      <charset val="204"/>
    </font>
    <font>
      <b/>
      <sz val="15"/>
      <color theme="0"/>
      <name val="Arial Cyr"/>
      <charset val="204"/>
    </font>
    <font>
      <sz val="18"/>
      <color theme="1"/>
      <name val="Times New Roman"/>
      <family val="1"/>
      <charset val="204"/>
    </font>
    <font>
      <sz val="13"/>
      <color rgb="FF0070C0"/>
      <name val="Arial Cyr"/>
      <charset val="204"/>
    </font>
    <font>
      <b/>
      <sz val="13"/>
      <color rgb="FF0070C0"/>
      <name val="Arial Cyr"/>
      <charset val="204"/>
    </font>
    <font>
      <sz val="16"/>
      <color rgb="FF0070C0"/>
      <name val="Arial Cyr"/>
      <charset val="204"/>
    </font>
    <font>
      <sz val="14"/>
      <name val="Arial"/>
      <family val="2"/>
      <charset val="204"/>
    </font>
    <font>
      <i/>
      <sz val="10"/>
      <name val="Arial Cyr"/>
      <charset val="204"/>
    </font>
    <font>
      <b/>
      <i/>
      <sz val="14"/>
      <name val="Arial Cyr"/>
      <charset val="204"/>
    </font>
    <font>
      <i/>
      <sz val="13"/>
      <name val="Arial Cyr"/>
      <charset val="204"/>
    </font>
    <font>
      <i/>
      <sz val="15"/>
      <name val="Arial Cyr"/>
      <charset val="204"/>
    </font>
    <font>
      <b/>
      <sz val="16"/>
      <color rgb="FFFFFF00"/>
      <name val="Arial Cyr"/>
      <charset val="204"/>
    </font>
    <font>
      <b/>
      <sz val="16"/>
      <color theme="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7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/>
    <xf numFmtId="0" fontId="4" fillId="0" borderId="0" xfId="0" applyFont="1" applyBorder="1"/>
    <xf numFmtId="0" fontId="11" fillId="2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164" fontId="10" fillId="2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/>
    <xf numFmtId="164" fontId="3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/>
    <xf numFmtId="164" fontId="5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164" fontId="0" fillId="0" borderId="0" xfId="0" applyNumberFormat="1"/>
    <xf numFmtId="164" fontId="7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0" fontId="17" fillId="0" borderId="0" xfId="0" applyFont="1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0" fillId="3" borderId="0" xfId="0" applyFill="1" applyBorder="1"/>
    <xf numFmtId="4" fontId="22" fillId="0" borderId="4" xfId="0" applyNumberFormat="1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wrapText="1"/>
    </xf>
    <xf numFmtId="0" fontId="17" fillId="4" borderId="0" xfId="0" applyFont="1" applyFill="1"/>
    <xf numFmtId="0" fontId="19" fillId="4" borderId="0" xfId="0" applyFont="1" applyFill="1" applyAlignment="1">
      <alignment horizontal="center" wrapText="1"/>
    </xf>
    <xf numFmtId="0" fontId="17" fillId="0" borderId="24" xfId="0" applyFont="1" applyFill="1" applyBorder="1"/>
    <xf numFmtId="0" fontId="18" fillId="0" borderId="0" xfId="0" applyFont="1" applyBorder="1" applyAlignment="1">
      <alignment horizontal="center"/>
    </xf>
    <xf numFmtId="4" fontId="17" fillId="0" borderId="10" xfId="0" applyNumberFormat="1" applyFont="1" applyBorder="1" applyAlignment="1">
      <alignment horizontal="center" vertical="center"/>
    </xf>
    <xf numFmtId="0" fontId="17" fillId="0" borderId="28" xfId="0" applyFont="1" applyBorder="1"/>
    <xf numFmtId="0" fontId="18" fillId="0" borderId="12" xfId="0" applyFont="1" applyFill="1" applyBorder="1" applyAlignment="1">
      <alignment horizontal="center"/>
    </xf>
    <xf numFmtId="4" fontId="22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/>
    <xf numFmtId="0" fontId="17" fillId="0" borderId="3" xfId="0" applyFont="1" applyFill="1" applyBorder="1"/>
    <xf numFmtId="0" fontId="17" fillId="0" borderId="0" xfId="0" applyFont="1" applyFill="1" applyBorder="1"/>
    <xf numFmtId="0" fontId="17" fillId="0" borderId="19" xfId="0" applyFont="1" applyFill="1" applyBorder="1"/>
    <xf numFmtId="0" fontId="17" fillId="0" borderId="29" xfId="0" applyFont="1" applyFill="1" applyBorder="1"/>
    <xf numFmtId="164" fontId="22" fillId="0" borderId="6" xfId="0" applyNumberFormat="1" applyFont="1" applyFill="1" applyBorder="1" applyAlignment="1">
      <alignment horizontal="center" vertical="center"/>
    </xf>
    <xf numFmtId="4" fontId="31" fillId="0" borderId="0" xfId="0" applyNumberFormat="1" applyFont="1" applyBorder="1" applyAlignment="1">
      <alignment horizontal="center" vertical="center"/>
    </xf>
    <xf numFmtId="4" fontId="31" fillId="4" borderId="0" xfId="0" applyNumberFormat="1" applyFont="1" applyFill="1" applyBorder="1" applyAlignment="1">
      <alignment horizontal="center" vertical="center"/>
    </xf>
    <xf numFmtId="4" fontId="33" fillId="0" borderId="0" xfId="0" applyNumberFormat="1" applyFont="1" applyBorder="1" applyAlignment="1">
      <alignment horizontal="center" vertical="center"/>
    </xf>
    <xf numFmtId="4" fontId="17" fillId="0" borderId="21" xfId="0" applyNumberFormat="1" applyFont="1" applyFill="1" applyBorder="1"/>
    <xf numFmtId="0" fontId="18" fillId="0" borderId="21" xfId="0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>
      <alignment horizontal="center" vertical="center"/>
    </xf>
    <xf numFmtId="0" fontId="17" fillId="0" borderId="31" xfId="0" applyFont="1" applyFill="1" applyBorder="1"/>
    <xf numFmtId="0" fontId="17" fillId="0" borderId="21" xfId="0" applyFont="1" applyFill="1" applyBorder="1"/>
    <xf numFmtId="0" fontId="4" fillId="0" borderId="12" xfId="0" applyFont="1" applyFill="1" applyBorder="1"/>
    <xf numFmtId="0" fontId="22" fillId="0" borderId="12" xfId="0" applyFont="1" applyFill="1" applyBorder="1"/>
    <xf numFmtId="0" fontId="0" fillId="5" borderId="0" xfId="0" applyFill="1"/>
    <xf numFmtId="0" fontId="0" fillId="6" borderId="0" xfId="0" applyFill="1"/>
    <xf numFmtId="4" fontId="22" fillId="3" borderId="6" xfId="0" applyNumberFormat="1" applyFont="1" applyFill="1" applyBorder="1" applyAlignment="1">
      <alignment horizontal="center" vertical="center"/>
    </xf>
    <xf numFmtId="0" fontId="0" fillId="3" borderId="0" xfId="0" applyFont="1" applyFill="1" applyBorder="1"/>
    <xf numFmtId="4" fontId="22" fillId="3" borderId="0" xfId="0" applyNumberFormat="1" applyFont="1" applyFill="1" applyBorder="1" applyAlignment="1">
      <alignment horizontal="center" vertical="center"/>
    </xf>
    <xf numFmtId="0" fontId="0" fillId="3" borderId="12" xfId="0" applyFont="1" applyFill="1" applyBorder="1"/>
    <xf numFmtId="4" fontId="22" fillId="3" borderId="12" xfId="0" applyNumberFormat="1" applyFont="1" applyFill="1" applyBorder="1" applyAlignment="1">
      <alignment horizontal="center" vertical="center"/>
    </xf>
    <xf numFmtId="0" fontId="0" fillId="3" borderId="1" xfId="0" applyFont="1" applyFill="1" applyBorder="1"/>
    <xf numFmtId="164" fontId="0" fillId="3" borderId="0" xfId="0" applyNumberFormat="1" applyFont="1" applyFill="1" applyBorder="1"/>
    <xf numFmtId="164" fontId="0" fillId="3" borderId="12" xfId="0" applyNumberFormat="1" applyFont="1" applyFill="1" applyBorder="1"/>
    <xf numFmtId="0" fontId="4" fillId="0" borderId="0" xfId="0" applyFont="1" applyBorder="1"/>
    <xf numFmtId="164" fontId="6" fillId="0" borderId="0" xfId="0" applyNumberFormat="1" applyFont="1" applyFill="1" applyBorder="1" applyAlignment="1">
      <alignment horizontal="center" vertical="center"/>
    </xf>
    <xf numFmtId="0" fontId="34" fillId="3" borderId="0" xfId="0" applyFont="1" applyFill="1" applyBorder="1" applyAlignment="1">
      <alignment horizontal="center" vertical="center"/>
    </xf>
    <xf numFmtId="0" fontId="0" fillId="3" borderId="3" xfId="0" applyFont="1" applyFill="1" applyBorder="1"/>
    <xf numFmtId="164" fontId="0" fillId="3" borderId="3" xfId="0" applyNumberFormat="1" applyFont="1" applyFill="1" applyBorder="1"/>
    <xf numFmtId="0" fontId="18" fillId="0" borderId="44" xfId="0" applyFont="1" applyFill="1" applyBorder="1" applyAlignment="1">
      <alignment horizontal="center"/>
    </xf>
    <xf numFmtId="4" fontId="22" fillId="0" borderId="44" xfId="0" applyNumberFormat="1" applyFont="1" applyFill="1" applyBorder="1" applyAlignment="1">
      <alignment horizontal="center" vertical="center"/>
    </xf>
    <xf numFmtId="4" fontId="22" fillId="0" borderId="4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/>
    </xf>
    <xf numFmtId="0" fontId="22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/>
    <xf numFmtId="0" fontId="16" fillId="2" borderId="1" xfId="0" applyFont="1" applyFill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6" fillId="7" borderId="0" xfId="0" applyFont="1" applyFill="1" applyBorder="1" applyAlignment="1">
      <alignment horizontal="center"/>
    </xf>
    <xf numFmtId="4" fontId="29" fillId="7" borderId="4" xfId="0" applyNumberFormat="1" applyFont="1" applyFill="1" applyBorder="1" applyAlignment="1">
      <alignment horizontal="center" vertical="center"/>
    </xf>
    <xf numFmtId="4" fontId="29" fillId="7" borderId="27" xfId="0" applyNumberFormat="1" applyFont="1" applyFill="1" applyBorder="1" applyAlignment="1">
      <alignment horizontal="center" vertical="center"/>
    </xf>
    <xf numFmtId="4" fontId="29" fillId="7" borderId="6" xfId="0" applyNumberFormat="1" applyFont="1" applyFill="1" applyBorder="1" applyAlignment="1">
      <alignment horizontal="center" vertical="center"/>
    </xf>
    <xf numFmtId="4" fontId="29" fillId="7" borderId="11" xfId="0" applyNumberFormat="1" applyFont="1" applyFill="1" applyBorder="1" applyAlignment="1">
      <alignment horizontal="center" vertical="center"/>
    </xf>
    <xf numFmtId="0" fontId="0" fillId="7" borderId="12" xfId="0" applyFont="1" applyFill="1" applyBorder="1"/>
    <xf numFmtId="165" fontId="26" fillId="7" borderId="6" xfId="0" applyNumberFormat="1" applyFont="1" applyFill="1" applyBorder="1" applyAlignment="1">
      <alignment horizontal="center" vertical="center"/>
    </xf>
    <xf numFmtId="165" fontId="26" fillId="7" borderId="18" xfId="0" applyNumberFormat="1" applyFont="1" applyFill="1" applyBorder="1" applyAlignment="1">
      <alignment horizontal="center" vertical="center"/>
    </xf>
    <xf numFmtId="165" fontId="26" fillId="7" borderId="11" xfId="0" applyNumberFormat="1" applyFont="1" applyFill="1" applyBorder="1" applyAlignment="1">
      <alignment horizontal="center" vertical="center"/>
    </xf>
    <xf numFmtId="0" fontId="17" fillId="0" borderId="1" xfId="0" applyFont="1" applyFill="1" applyBorder="1"/>
    <xf numFmtId="164" fontId="0" fillId="3" borderId="1" xfId="0" applyNumberFormat="1" applyFont="1" applyFill="1" applyBorder="1"/>
    <xf numFmtId="4" fontId="15" fillId="0" borderId="0" xfId="0" applyNumberFormat="1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165" fontId="15" fillId="0" borderId="0" xfId="0" applyNumberFormat="1" applyFont="1" applyFill="1" applyBorder="1" applyAlignment="1">
      <alignment horizontal="center" vertical="center"/>
    </xf>
    <xf numFmtId="4" fontId="31" fillId="5" borderId="0" xfId="0" applyNumberFormat="1" applyFont="1" applyFill="1" applyBorder="1" applyAlignment="1">
      <alignment horizontal="center" vertical="center"/>
    </xf>
    <xf numFmtId="4" fontId="31" fillId="6" borderId="0" xfId="0" applyNumberFormat="1" applyFont="1" applyFill="1" applyBorder="1" applyAlignment="1">
      <alignment horizontal="center" vertical="center"/>
    </xf>
    <xf numFmtId="4" fontId="32" fillId="0" borderId="0" xfId="0" applyNumberFormat="1" applyFont="1" applyBorder="1" applyAlignment="1">
      <alignment horizontal="center" vertical="center"/>
    </xf>
    <xf numFmtId="0" fontId="31" fillId="0" borderId="0" xfId="0" applyFont="1" applyBorder="1"/>
    <xf numFmtId="0" fontId="31" fillId="4" borderId="0" xfId="0" applyFont="1" applyFill="1" applyBorder="1"/>
    <xf numFmtId="0" fontId="31" fillId="5" borderId="0" xfId="0" applyFont="1" applyFill="1" applyBorder="1"/>
    <xf numFmtId="0" fontId="31" fillId="6" borderId="0" xfId="0" applyFont="1" applyFill="1" applyBorder="1"/>
    <xf numFmtId="0" fontId="31" fillId="0" borderId="0" xfId="0" applyFont="1"/>
    <xf numFmtId="0" fontId="15" fillId="0" borderId="0" xfId="0" applyFont="1" applyBorder="1"/>
    <xf numFmtId="0" fontId="17" fillId="4" borderId="0" xfId="0" applyFont="1" applyFill="1" applyBorder="1"/>
    <xf numFmtId="4" fontId="31" fillId="0" borderId="0" xfId="0" applyNumberFormat="1" applyFont="1" applyBorder="1"/>
    <xf numFmtId="4" fontId="40" fillId="7" borderId="0" xfId="0" applyNumberFormat="1" applyFont="1" applyFill="1" applyBorder="1" applyAlignment="1">
      <alignment horizontal="left" vertical="center" wrapText="1"/>
    </xf>
    <xf numFmtId="0" fontId="0" fillId="5" borderId="0" xfId="0" applyFill="1" applyBorder="1"/>
    <xf numFmtId="0" fontId="0" fillId="6" borderId="0" xfId="0" applyFill="1" applyBorder="1"/>
    <xf numFmtId="0" fontId="17" fillId="3" borderId="6" xfId="0" applyFont="1" applyFill="1" applyBorder="1"/>
    <xf numFmtId="4" fontId="22" fillId="4" borderId="40" xfId="0" applyNumberFormat="1" applyFont="1" applyFill="1" applyBorder="1" applyAlignment="1">
      <alignment horizontal="center" vertical="center"/>
    </xf>
    <xf numFmtId="0" fontId="17" fillId="4" borderId="40" xfId="0" applyFont="1" applyFill="1" applyBorder="1"/>
    <xf numFmtId="0" fontId="17" fillId="4" borderId="42" xfId="0" applyFont="1" applyFill="1" applyBorder="1"/>
    <xf numFmtId="0" fontId="39" fillId="0" borderId="2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4" fontId="17" fillId="0" borderId="12" xfId="0" applyNumberFormat="1" applyFont="1" applyFill="1" applyBorder="1"/>
    <xf numFmtId="4" fontId="22" fillId="0" borderId="2" xfId="0" applyNumberFormat="1" applyFont="1" applyFill="1" applyBorder="1" applyAlignment="1">
      <alignment horizontal="center" vertical="center"/>
    </xf>
    <xf numFmtId="0" fontId="17" fillId="0" borderId="44" xfId="0" applyFont="1" applyFill="1" applyBorder="1"/>
    <xf numFmtId="4" fontId="17" fillId="0" borderId="44" xfId="0" applyNumberFormat="1" applyFont="1" applyFill="1" applyBorder="1"/>
    <xf numFmtId="0" fontId="18" fillId="0" borderId="44" xfId="0" applyFont="1" applyFill="1" applyBorder="1" applyAlignment="1">
      <alignment horizontal="center" vertical="center"/>
    </xf>
    <xf numFmtId="4" fontId="17" fillId="0" borderId="43" xfId="0" applyNumberFormat="1" applyFont="1" applyFill="1" applyBorder="1"/>
    <xf numFmtId="4" fontId="17" fillId="0" borderId="31" xfId="0" applyNumberFormat="1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42" fillId="4" borderId="0" xfId="0" applyFont="1" applyFill="1"/>
    <xf numFmtId="0" fontId="43" fillId="4" borderId="0" xfId="0" applyFont="1" applyFill="1" applyAlignment="1">
      <alignment horizontal="center" wrapText="1"/>
    </xf>
    <xf numFmtId="4" fontId="44" fillId="4" borderId="0" xfId="0" applyNumberFormat="1" applyFont="1" applyFill="1" applyBorder="1" applyAlignment="1">
      <alignment horizontal="center" vertical="center"/>
    </xf>
    <xf numFmtId="0" fontId="44" fillId="4" borderId="0" xfId="0" applyFont="1" applyFill="1" applyBorder="1"/>
    <xf numFmtId="0" fontId="42" fillId="4" borderId="0" xfId="0" applyFont="1" applyFill="1" applyBorder="1"/>
    <xf numFmtId="4" fontId="15" fillId="0" borderId="24" xfId="0" applyNumberFormat="1" applyFont="1" applyFill="1" applyBorder="1" applyAlignment="1">
      <alignment horizontal="center" vertical="center"/>
    </xf>
    <xf numFmtId="4" fontId="22" fillId="0" borderId="24" xfId="0" applyNumberFormat="1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horizontal="center"/>
    </xf>
    <xf numFmtId="4" fontId="23" fillId="0" borderId="24" xfId="0" applyNumberFormat="1" applyFont="1" applyFill="1" applyBorder="1" applyAlignment="1">
      <alignment horizontal="center" vertical="center"/>
    </xf>
    <xf numFmtId="4" fontId="23" fillId="0" borderId="29" xfId="0" applyNumberFormat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/>
    </xf>
    <xf numFmtId="4" fontId="17" fillId="0" borderId="24" xfId="0" applyNumberFormat="1" applyFont="1" applyFill="1" applyBorder="1"/>
    <xf numFmtId="0" fontId="17" fillId="0" borderId="24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left" vertical="center" wrapText="1"/>
    </xf>
    <xf numFmtId="0" fontId="47" fillId="0" borderId="30" xfId="0" applyFont="1" applyFill="1" applyBorder="1" applyAlignment="1">
      <alignment horizontal="left" vertical="center" wrapText="1"/>
    </xf>
    <xf numFmtId="0" fontId="47" fillId="0" borderId="0" xfId="0" applyFont="1" applyFill="1" applyBorder="1" applyAlignment="1">
      <alignment horizontal="left" vertical="center" wrapText="1"/>
    </xf>
    <xf numFmtId="0" fontId="47" fillId="0" borderId="13" xfId="0" applyFont="1" applyFill="1" applyBorder="1" applyAlignment="1">
      <alignment horizontal="left" vertical="center" wrapText="1"/>
    </xf>
    <xf numFmtId="0" fontId="39" fillId="0" borderId="19" xfId="0" applyFont="1" applyFill="1" applyBorder="1" applyAlignment="1">
      <alignment horizontal="center"/>
    </xf>
    <xf numFmtId="0" fontId="48" fillId="0" borderId="24" xfId="0" applyFont="1" applyFill="1" applyBorder="1"/>
    <xf numFmtId="4" fontId="48" fillId="0" borderId="24" xfId="0" applyNumberFormat="1" applyFont="1" applyFill="1" applyBorder="1"/>
    <xf numFmtId="0" fontId="48" fillId="0" borderId="24" xfId="0" applyFont="1" applyFill="1" applyBorder="1" applyAlignment="1">
      <alignment horizontal="center" vertical="center"/>
    </xf>
    <xf numFmtId="0" fontId="48" fillId="0" borderId="29" xfId="0" applyFont="1" applyFill="1" applyBorder="1"/>
    <xf numFmtId="0" fontId="47" fillId="0" borderId="17" xfId="0" applyFont="1" applyFill="1" applyBorder="1" applyAlignment="1">
      <alignment horizontal="left" vertical="center" wrapText="1"/>
    </xf>
    <xf numFmtId="4" fontId="29" fillId="3" borderId="2" xfId="0" applyNumberFormat="1" applyFont="1" applyFill="1" applyBorder="1" applyAlignment="1">
      <alignment horizontal="center" vertical="center"/>
    </xf>
    <xf numFmtId="4" fontId="29" fillId="3" borderId="6" xfId="0" applyNumberFormat="1" applyFont="1" applyFill="1" applyBorder="1" applyAlignment="1">
      <alignment horizontal="center" vertical="center"/>
    </xf>
    <xf numFmtId="0" fontId="39" fillId="0" borderId="45" xfId="0" applyFont="1" applyFill="1" applyBorder="1" applyAlignment="1">
      <alignment horizontal="center"/>
    </xf>
    <xf numFmtId="4" fontId="23" fillId="0" borderId="12" xfId="0" applyNumberFormat="1" applyFont="1" applyFill="1" applyBorder="1" applyAlignment="1">
      <alignment horizontal="center" vertical="center"/>
    </xf>
    <xf numFmtId="4" fontId="17" fillId="0" borderId="2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0" fillId="0" borderId="3" xfId="0" applyFont="1" applyFill="1" applyBorder="1"/>
    <xf numFmtId="164" fontId="0" fillId="0" borderId="3" xfId="0" applyNumberFormat="1" applyFont="1" applyFill="1" applyBorder="1"/>
    <xf numFmtId="4" fontId="29" fillId="0" borderId="6" xfId="0" applyNumberFormat="1" applyFont="1" applyFill="1" applyBorder="1" applyAlignment="1">
      <alignment horizontal="center" vertical="center"/>
    </xf>
    <xf numFmtId="4" fontId="29" fillId="0" borderId="4" xfId="0" applyNumberFormat="1" applyFont="1" applyFill="1" applyBorder="1" applyAlignment="1">
      <alignment horizontal="center" vertical="center"/>
    </xf>
    <xf numFmtId="4" fontId="30" fillId="0" borderId="7" xfId="0" applyNumberFormat="1" applyFont="1" applyFill="1" applyBorder="1" applyAlignment="1">
      <alignment horizontal="center" vertical="center"/>
    </xf>
    <xf numFmtId="4" fontId="29" fillId="3" borderId="4" xfId="0" applyNumberFormat="1" applyFont="1" applyFill="1" applyBorder="1" applyAlignment="1">
      <alignment horizontal="center" vertical="center"/>
    </xf>
    <xf numFmtId="2" fontId="29" fillId="3" borderId="6" xfId="0" applyNumberFormat="1" applyFont="1" applyFill="1" applyBorder="1" applyAlignment="1">
      <alignment horizontal="center" vertical="center"/>
    </xf>
    <xf numFmtId="2" fontId="29" fillId="3" borderId="4" xfId="0" applyNumberFormat="1" applyFont="1" applyFill="1" applyBorder="1" applyAlignment="1">
      <alignment horizontal="center" vertical="center"/>
    </xf>
    <xf numFmtId="4" fontId="32" fillId="6" borderId="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/>
    </xf>
    <xf numFmtId="0" fontId="0" fillId="3" borderId="24" xfId="0" applyFont="1" applyFill="1" applyBorder="1"/>
    <xf numFmtId="164" fontId="0" fillId="3" borderId="24" xfId="0" applyNumberFormat="1" applyFont="1" applyFill="1" applyBorder="1"/>
    <xf numFmtId="0" fontId="0" fillId="3" borderId="34" xfId="0" applyFont="1" applyFill="1" applyBorder="1"/>
    <xf numFmtId="164" fontId="0" fillId="3" borderId="34" xfId="0" applyNumberFormat="1" applyFont="1" applyFill="1" applyBorder="1"/>
    <xf numFmtId="0" fontId="0" fillId="3" borderId="25" xfId="0" applyFont="1" applyFill="1" applyBorder="1"/>
    <xf numFmtId="164" fontId="0" fillId="3" borderId="25" xfId="0" applyNumberFormat="1" applyFont="1" applyFill="1" applyBorder="1"/>
    <xf numFmtId="0" fontId="41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wrapText="1"/>
    </xf>
    <xf numFmtId="0" fontId="23" fillId="0" borderId="13" xfId="0" applyFont="1" applyFill="1" applyBorder="1" applyAlignment="1">
      <alignment horizontal="left" vertical="center" wrapText="1"/>
    </xf>
    <xf numFmtId="4" fontId="29" fillId="0" borderId="2" xfId="0" applyNumberFormat="1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/>
    </xf>
    <xf numFmtId="4" fontId="29" fillId="0" borderId="35" xfId="0" applyNumberFormat="1" applyFont="1" applyFill="1" applyBorder="1" applyAlignment="1">
      <alignment horizontal="center" vertical="center"/>
    </xf>
    <xf numFmtId="4" fontId="29" fillId="0" borderId="8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vertical="center"/>
    </xf>
    <xf numFmtId="2" fontId="29" fillId="0" borderId="6" xfId="0" applyNumberFormat="1" applyFont="1" applyFill="1" applyBorder="1" applyAlignment="1">
      <alignment horizontal="center" vertical="center"/>
    </xf>
    <xf numFmtId="166" fontId="29" fillId="0" borderId="6" xfId="0" applyNumberFormat="1" applyFont="1" applyFill="1" applyBorder="1" applyAlignment="1">
      <alignment horizontal="center" vertical="center"/>
    </xf>
    <xf numFmtId="0" fontId="47" fillId="0" borderId="48" xfId="0" applyFont="1" applyFill="1" applyBorder="1" applyAlignment="1">
      <alignment horizontal="left" vertical="center" wrapText="1"/>
    </xf>
    <xf numFmtId="0" fontId="47" fillId="0" borderId="14" xfId="0" applyFont="1" applyFill="1" applyBorder="1" applyAlignment="1">
      <alignment horizontal="left" vertical="center" wrapText="1"/>
    </xf>
    <xf numFmtId="0" fontId="17" fillId="3" borderId="2" xfId="0" applyFont="1" applyFill="1" applyBorder="1"/>
    <xf numFmtId="4" fontId="29" fillId="0" borderId="0" xfId="0" applyNumberFormat="1" applyFont="1" applyBorder="1" applyAlignment="1">
      <alignment horizontal="center" vertical="center"/>
    </xf>
    <xf numFmtId="4" fontId="31" fillId="0" borderId="7" xfId="0" applyNumberFormat="1" applyFont="1" applyFill="1" applyBorder="1" applyAlignment="1">
      <alignment horizontal="center" vertical="center"/>
    </xf>
    <xf numFmtId="4" fontId="26" fillId="0" borderId="8" xfId="0" applyNumberFormat="1" applyFont="1" applyFill="1" applyBorder="1" applyAlignment="1">
      <alignment horizontal="center" vertical="center"/>
    </xf>
    <xf numFmtId="4" fontId="31" fillId="0" borderId="9" xfId="0" applyNumberFormat="1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center" vertical="center"/>
    </xf>
    <xf numFmtId="4" fontId="26" fillId="0" borderId="6" xfId="0" applyNumberFormat="1" applyFont="1" applyFill="1" applyBorder="1" applyAlignment="1">
      <alignment horizontal="center" vertical="center"/>
    </xf>
    <xf numFmtId="4" fontId="26" fillId="0" borderId="26" xfId="0" applyNumberFormat="1" applyFont="1" applyFill="1" applyBorder="1" applyAlignment="1">
      <alignment horizontal="center" vertical="center"/>
    </xf>
    <xf numFmtId="4" fontId="26" fillId="0" borderId="35" xfId="0" applyNumberFormat="1" applyFont="1" applyFill="1" applyBorder="1" applyAlignment="1">
      <alignment horizontal="center" vertical="center"/>
    </xf>
    <xf numFmtId="4" fontId="31" fillId="0" borderId="8" xfId="0" applyNumberFormat="1" applyFont="1" applyFill="1" applyBorder="1" applyAlignment="1">
      <alignment horizontal="center" vertical="center"/>
    </xf>
    <xf numFmtId="4" fontId="31" fillId="0" borderId="35" xfId="0" applyNumberFormat="1" applyFont="1" applyFill="1" applyBorder="1" applyAlignment="1">
      <alignment horizontal="center" vertical="center"/>
    </xf>
    <xf numFmtId="166" fontId="26" fillId="0" borderId="6" xfId="0" applyNumberFormat="1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4" fontId="38" fillId="0" borderId="6" xfId="0" applyNumberFormat="1" applyFont="1" applyBorder="1" applyAlignment="1">
      <alignment horizontal="center" vertical="center"/>
    </xf>
    <xf numFmtId="4" fontId="22" fillId="0" borderId="10" xfId="0" applyNumberFormat="1" applyFont="1" applyFill="1" applyBorder="1" applyAlignment="1">
      <alignment horizontal="center" vertical="center"/>
    </xf>
    <xf numFmtId="4" fontId="22" fillId="0" borderId="23" xfId="0" applyNumberFormat="1" applyFont="1" applyFill="1" applyBorder="1" applyAlignment="1">
      <alignment horizontal="center" vertical="center"/>
    </xf>
    <xf numFmtId="4" fontId="22" fillId="0" borderId="22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0" fillId="0" borderId="1" xfId="0" applyFont="1" applyFill="1" applyBorder="1"/>
    <xf numFmtId="4" fontId="26" fillId="0" borderId="4" xfId="0" applyNumberFormat="1" applyFont="1" applyFill="1" applyBorder="1" applyAlignment="1">
      <alignment horizontal="center" vertical="center"/>
    </xf>
    <xf numFmtId="0" fontId="0" fillId="3" borderId="36" xfId="0" applyFont="1" applyFill="1" applyBorder="1"/>
    <xf numFmtId="0" fontId="0" fillId="3" borderId="29" xfId="0" applyFont="1" applyFill="1" applyBorder="1"/>
    <xf numFmtId="0" fontId="0" fillId="3" borderId="33" xfId="0" applyFont="1" applyFill="1" applyBorder="1"/>
    <xf numFmtId="0" fontId="30" fillId="0" borderId="7" xfId="0" applyFont="1" applyFill="1" applyBorder="1"/>
    <xf numFmtId="4" fontId="49" fillId="0" borderId="7" xfId="0" applyNumberFormat="1" applyFont="1" applyFill="1" applyBorder="1" applyAlignment="1">
      <alignment horizontal="center" vertical="center"/>
    </xf>
    <xf numFmtId="2" fontId="49" fillId="0" borderId="7" xfId="0" applyNumberFormat="1" applyFont="1" applyFill="1" applyBorder="1" applyAlignment="1">
      <alignment horizontal="center" vertical="center"/>
    </xf>
    <xf numFmtId="4" fontId="30" fillId="0" borderId="9" xfId="0" applyNumberFormat="1" applyFont="1" applyFill="1" applyBorder="1" applyAlignment="1">
      <alignment horizontal="center" vertical="center"/>
    </xf>
    <xf numFmtId="4" fontId="30" fillId="0" borderId="35" xfId="0" applyNumberFormat="1" applyFont="1" applyFill="1" applyBorder="1" applyAlignment="1">
      <alignment horizontal="center" vertical="center"/>
    </xf>
    <xf numFmtId="4" fontId="30" fillId="0" borderId="7" xfId="0" applyNumberFormat="1" applyFont="1" applyFill="1" applyBorder="1"/>
    <xf numFmtId="4" fontId="29" fillId="3" borderId="35" xfId="0" applyNumberFormat="1" applyFont="1" applyFill="1" applyBorder="1" applyAlignment="1">
      <alignment horizontal="center" vertical="center"/>
    </xf>
    <xf numFmtId="4" fontId="30" fillId="3" borderId="7" xfId="0" applyNumberFormat="1" applyFont="1" applyFill="1" applyBorder="1" applyAlignment="1">
      <alignment horizontal="center" vertical="center"/>
    </xf>
    <xf numFmtId="4" fontId="30" fillId="3" borderId="8" xfId="0" applyNumberFormat="1" applyFont="1" applyFill="1" applyBorder="1" applyAlignment="1">
      <alignment horizontal="center" vertical="center"/>
    </xf>
    <xf numFmtId="0" fontId="30" fillId="0" borderId="10" xfId="0" applyFont="1" applyFill="1" applyBorder="1"/>
    <xf numFmtId="2" fontId="29" fillId="3" borderId="35" xfId="0" applyNumberFormat="1" applyFont="1" applyFill="1" applyBorder="1" applyAlignment="1">
      <alignment horizontal="center" vertical="center"/>
    </xf>
    <xf numFmtId="4" fontId="26" fillId="7" borderId="6" xfId="0" applyNumberFormat="1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vertical="center"/>
    </xf>
    <xf numFmtId="2" fontId="49" fillId="0" borderId="8" xfId="0" applyNumberFormat="1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23" fillId="0" borderId="15" xfId="0" applyFont="1" applyFill="1" applyBorder="1" applyAlignment="1">
      <alignment horizontal="left" vertical="center" wrapText="1"/>
    </xf>
    <xf numFmtId="4" fontId="26" fillId="0" borderId="10" xfId="0" applyNumberFormat="1" applyFont="1" applyFill="1" applyBorder="1" applyAlignment="1">
      <alignment horizontal="center" vertical="center"/>
    </xf>
    <xf numFmtId="4" fontId="23" fillId="0" borderId="28" xfId="0" applyNumberFormat="1" applyFont="1" applyFill="1" applyBorder="1" applyAlignment="1">
      <alignment horizontal="center" vertical="center"/>
    </xf>
    <xf numFmtId="0" fontId="48" fillId="0" borderId="28" xfId="0" applyFont="1" applyFill="1" applyBorder="1"/>
    <xf numFmtId="4" fontId="48" fillId="0" borderId="28" xfId="0" applyNumberFormat="1" applyFont="1" applyFill="1" applyBorder="1"/>
    <xf numFmtId="0" fontId="48" fillId="0" borderId="28" xfId="0" applyFont="1" applyFill="1" applyBorder="1" applyAlignment="1">
      <alignment horizontal="center" vertical="center"/>
    </xf>
    <xf numFmtId="0" fontId="48" fillId="0" borderId="57" xfId="0" applyFont="1" applyFill="1" applyBorder="1"/>
    <xf numFmtId="2" fontId="49" fillId="0" borderId="9" xfId="0" applyNumberFormat="1" applyFont="1" applyFill="1" applyBorder="1" applyAlignment="1">
      <alignment horizontal="center" vertical="center"/>
    </xf>
    <xf numFmtId="0" fontId="39" fillId="0" borderId="58" xfId="0" applyFont="1" applyFill="1" applyBorder="1" applyAlignment="1">
      <alignment horizontal="center"/>
    </xf>
    <xf numFmtId="4" fontId="23" fillId="0" borderId="40" xfId="0" applyNumberFormat="1" applyFont="1" applyFill="1" applyBorder="1" applyAlignment="1">
      <alignment horizontal="center" vertical="center"/>
    </xf>
    <xf numFmtId="0" fontId="48" fillId="0" borderId="40" xfId="0" applyFont="1" applyFill="1" applyBorder="1"/>
    <xf numFmtId="4" fontId="48" fillId="0" borderId="40" xfId="0" applyNumberFormat="1" applyFont="1" applyFill="1" applyBorder="1"/>
    <xf numFmtId="0" fontId="48" fillId="0" borderId="40" xfId="0" applyFont="1" applyFill="1" applyBorder="1" applyAlignment="1">
      <alignment horizontal="center" vertical="center"/>
    </xf>
    <xf numFmtId="0" fontId="48" fillId="0" borderId="42" xfId="0" applyFont="1" applyFill="1" applyBorder="1"/>
    <xf numFmtId="4" fontId="49" fillId="0" borderId="26" xfId="0" applyNumberFormat="1" applyFont="1" applyFill="1" applyBorder="1" applyAlignment="1">
      <alignment horizontal="center" vertical="center"/>
    </xf>
    <xf numFmtId="4" fontId="31" fillId="0" borderId="26" xfId="0" applyNumberFormat="1" applyFont="1" applyFill="1" applyBorder="1" applyAlignment="1">
      <alignment horizontal="center" vertical="center"/>
    </xf>
    <xf numFmtId="0" fontId="39" fillId="0" borderId="17" xfId="0" applyFont="1" applyFill="1" applyBorder="1" applyAlignment="1">
      <alignment horizontal="center"/>
    </xf>
    <xf numFmtId="4" fontId="23" fillId="0" borderId="17" xfId="0" applyNumberFormat="1" applyFont="1" applyFill="1" applyBorder="1" applyAlignment="1">
      <alignment horizontal="center" vertical="center"/>
    </xf>
    <xf numFmtId="0" fontId="48" fillId="0" borderId="17" xfId="0" applyFont="1" applyFill="1" applyBorder="1"/>
    <xf numFmtId="4" fontId="48" fillId="0" borderId="17" xfId="0" applyNumberFormat="1" applyFont="1" applyFill="1" applyBorder="1"/>
    <xf numFmtId="0" fontId="48" fillId="0" borderId="17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/>
    </xf>
    <xf numFmtId="0" fontId="47" fillId="0" borderId="15" xfId="0" applyFont="1" applyFill="1" applyBorder="1" applyAlignment="1">
      <alignment horizontal="left" vertical="center" wrapText="1"/>
    </xf>
    <xf numFmtId="0" fontId="47" fillId="0" borderId="16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30" fillId="0" borderId="35" xfId="0" applyFont="1" applyFill="1" applyBorder="1"/>
    <xf numFmtId="4" fontId="49" fillId="0" borderId="8" xfId="0" applyNumberFormat="1" applyFont="1" applyFill="1" applyBorder="1" applyAlignment="1">
      <alignment horizontal="center" vertical="center"/>
    </xf>
    <xf numFmtId="4" fontId="26" fillId="7" borderId="0" xfId="0" applyNumberFormat="1" applyFont="1" applyFill="1" applyBorder="1" applyAlignment="1">
      <alignment horizontal="center" vertical="center"/>
    </xf>
    <xf numFmtId="0" fontId="51" fillId="0" borderId="0" xfId="0" applyFont="1" applyBorder="1" applyAlignment="1">
      <alignment horizontal="left" vertical="center"/>
    </xf>
    <xf numFmtId="4" fontId="51" fillId="5" borderId="0" xfId="0" applyNumberFormat="1" applyFont="1" applyFill="1" applyBorder="1" applyAlignment="1">
      <alignment horizontal="center" vertical="center"/>
    </xf>
    <xf numFmtId="2" fontId="51" fillId="5" borderId="0" xfId="0" applyNumberFormat="1" applyFont="1" applyFill="1" applyBorder="1" applyAlignment="1">
      <alignment vertical="center"/>
    </xf>
    <xf numFmtId="4" fontId="51" fillId="0" borderId="0" xfId="0" applyNumberFormat="1" applyFont="1" applyFill="1" applyBorder="1" applyAlignment="1">
      <alignment horizontal="center" vertical="center"/>
    </xf>
    <xf numFmtId="4" fontId="51" fillId="6" borderId="0" xfId="0" applyNumberFormat="1" applyFont="1" applyFill="1" applyBorder="1" applyAlignment="1">
      <alignment horizontal="center" vertical="center"/>
    </xf>
    <xf numFmtId="4" fontId="50" fillId="0" borderId="0" xfId="0" applyNumberFormat="1" applyFont="1" applyFill="1" applyBorder="1" applyAlignment="1">
      <alignment horizontal="center" vertical="center"/>
    </xf>
    <xf numFmtId="0" fontId="32" fillId="6" borderId="0" xfId="0" applyFont="1" applyFill="1" applyBorder="1" applyAlignment="1">
      <alignment vertical="center"/>
    </xf>
    <xf numFmtId="4" fontId="50" fillId="6" borderId="0" xfId="0" applyNumberFormat="1" applyFont="1" applyFill="1" applyBorder="1" applyAlignment="1">
      <alignment horizontal="center" vertical="center"/>
    </xf>
    <xf numFmtId="0" fontId="50" fillId="6" borderId="0" xfId="0" applyFont="1" applyFill="1" applyBorder="1"/>
    <xf numFmtId="4" fontId="51" fillId="0" borderId="0" xfId="0" applyNumberFormat="1" applyFont="1" applyBorder="1" applyAlignment="1">
      <alignment horizontal="center" vertical="center"/>
    </xf>
    <xf numFmtId="0" fontId="51" fillId="0" borderId="0" xfId="0" applyFont="1" applyBorder="1" applyAlignment="1">
      <alignment vertical="center"/>
    </xf>
    <xf numFmtId="4" fontId="29" fillId="0" borderId="9" xfId="0" applyNumberFormat="1" applyFont="1" applyFill="1" applyBorder="1" applyAlignment="1">
      <alignment horizontal="center" vertical="center"/>
    </xf>
    <xf numFmtId="4" fontId="26" fillId="0" borderId="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/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13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left" vertical="center" indent="10"/>
    </xf>
    <xf numFmtId="0" fontId="37" fillId="0" borderId="22" xfId="0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2" fillId="0" borderId="11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wrapText="1"/>
    </xf>
    <xf numFmtId="0" fontId="22" fillId="0" borderId="18" xfId="0" applyFont="1" applyFill="1" applyBorder="1" applyAlignment="1">
      <alignment wrapText="1"/>
    </xf>
    <xf numFmtId="0" fontId="22" fillId="0" borderId="11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horizontal="left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3" xfId="0" applyFont="1" applyBorder="1"/>
    <xf numFmtId="0" fontId="15" fillId="0" borderId="23" xfId="0" applyFont="1" applyBorder="1"/>
    <xf numFmtId="0" fontId="22" fillId="0" borderId="41" xfId="0" applyFont="1" applyFill="1" applyBorder="1" applyAlignment="1">
      <alignment horizontal="left" vertical="center" wrapText="1"/>
    </xf>
    <xf numFmtId="0" fontId="15" fillId="0" borderId="31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vertical="center" wrapText="1"/>
    </xf>
    <xf numFmtId="0" fontId="28" fillId="7" borderId="27" xfId="0" applyFont="1" applyFill="1" applyBorder="1" applyAlignment="1" applyProtection="1">
      <alignment horizontal="center" vertical="center" wrapText="1"/>
    </xf>
    <xf numFmtId="0" fontId="0" fillId="7" borderId="1" xfId="0" applyFont="1" applyFill="1" applyBorder="1" applyAlignment="1"/>
    <xf numFmtId="0" fontId="0" fillId="7" borderId="5" xfId="0" applyFont="1" applyFill="1" applyBorder="1" applyAlignment="1"/>
    <xf numFmtId="0" fontId="15" fillId="0" borderId="17" xfId="0" applyFont="1" applyFill="1" applyBorder="1" applyAlignment="1">
      <alignment horizontal="left" vertical="center" wrapText="1"/>
    </xf>
    <xf numFmtId="0" fontId="15" fillId="0" borderId="60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15" fillId="0" borderId="59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vertical="center" wrapText="1"/>
    </xf>
    <xf numFmtId="0" fontId="15" fillId="0" borderId="37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60" xfId="0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0" xfId="0" applyFont="1" applyBorder="1" applyAlignment="1">
      <alignment horizontal="left" vertical="center" wrapText="1"/>
    </xf>
    <xf numFmtId="0" fontId="15" fillId="0" borderId="46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 wrapText="1"/>
    </xf>
    <xf numFmtId="0" fontId="0" fillId="0" borderId="59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49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59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center" vertical="center"/>
    </xf>
    <xf numFmtId="0" fontId="15" fillId="0" borderId="59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25" fillId="0" borderId="27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25" fillId="3" borderId="11" xfId="0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horizontal="left" vertical="center" wrapText="1"/>
    </xf>
    <xf numFmtId="0" fontId="0" fillId="3" borderId="18" xfId="0" applyFont="1" applyFill="1" applyBorder="1" applyAlignment="1">
      <alignment horizontal="left" vertical="center" wrapText="1"/>
    </xf>
    <xf numFmtId="0" fontId="22" fillId="3" borderId="22" xfId="0" applyFont="1" applyFill="1" applyBorder="1" applyAlignment="1">
      <alignment horizontal="left" vertical="center" wrapText="1"/>
    </xf>
    <xf numFmtId="0" fontId="23" fillId="0" borderId="41" xfId="0" applyFont="1" applyFill="1" applyBorder="1" applyAlignment="1">
      <alignment horizontal="center" vertical="center"/>
    </xf>
    <xf numFmtId="0" fontId="46" fillId="0" borderId="31" xfId="0" applyFont="1" applyFill="1" applyBorder="1" applyAlignment="1">
      <alignment vertical="center"/>
    </xf>
    <xf numFmtId="0" fontId="46" fillId="0" borderId="40" xfId="0" applyFont="1" applyFill="1" applyBorder="1" applyAlignment="1">
      <alignment vertical="center"/>
    </xf>
    <xf numFmtId="0" fontId="28" fillId="7" borderId="11" xfId="0" applyFont="1" applyFill="1" applyBorder="1" applyAlignment="1" applyProtection="1">
      <alignment horizontal="left" vertical="center" wrapText="1"/>
    </xf>
    <xf numFmtId="0" fontId="30" fillId="7" borderId="12" xfId="0" applyFont="1" applyFill="1" applyBorder="1" applyAlignment="1">
      <alignment horizontal="left" wrapText="1"/>
    </xf>
    <xf numFmtId="0" fontId="30" fillId="7" borderId="18" xfId="0" applyFont="1" applyFill="1" applyBorder="1" applyAlignment="1">
      <alignment horizontal="left" wrapText="1"/>
    </xf>
    <xf numFmtId="0" fontId="22" fillId="0" borderId="46" xfId="0" applyFont="1" applyFill="1" applyBorder="1" applyAlignment="1">
      <alignment horizontal="left" vertical="center" wrapText="1"/>
    </xf>
    <xf numFmtId="0" fontId="15" fillId="0" borderId="39" xfId="0" applyFont="1" applyFill="1" applyBorder="1" applyAlignment="1">
      <alignment vertical="center"/>
    </xf>
    <xf numFmtId="0" fontId="15" fillId="0" borderId="47" xfId="0" applyFont="1" applyFill="1" applyBorder="1" applyAlignment="1">
      <alignment vertical="center"/>
    </xf>
    <xf numFmtId="0" fontId="45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vertical="center" wrapText="1"/>
    </xf>
    <xf numFmtId="0" fontId="15" fillId="0" borderId="59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horizontal="left" vertical="center" wrapText="1"/>
    </xf>
    <xf numFmtId="0" fontId="0" fillId="0" borderId="38" xfId="0" applyFont="1" applyFill="1" applyBorder="1" applyAlignment="1">
      <alignment horizontal="left" vertical="center" wrapText="1"/>
    </xf>
    <xf numFmtId="0" fontId="29" fillId="3" borderId="12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6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/>
    <xf numFmtId="0" fontId="0" fillId="0" borderId="1" xfId="0" applyBorder="1" applyAlignment="1"/>
    <xf numFmtId="0" fontId="0" fillId="0" borderId="12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wrapText="1"/>
    </xf>
    <xf numFmtId="0" fontId="25" fillId="3" borderId="27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vertical="center" wrapText="1"/>
    </xf>
    <xf numFmtId="0" fontId="25" fillId="3" borderId="11" xfId="0" applyFont="1" applyFill="1" applyBorder="1" applyAlignment="1">
      <alignment vertical="center" wrapText="1"/>
    </xf>
    <xf numFmtId="0" fontId="0" fillId="3" borderId="12" xfId="0" applyFont="1" applyFill="1" applyBorder="1" applyAlignment="1">
      <alignment vertical="center" wrapText="1"/>
    </xf>
    <xf numFmtId="0" fontId="0" fillId="3" borderId="18" xfId="0" applyFont="1" applyFill="1" applyBorder="1" applyAlignment="1">
      <alignment vertical="center" wrapText="1"/>
    </xf>
    <xf numFmtId="0" fontId="0" fillId="0" borderId="0" xfId="0" applyFont="1" applyBorder="1" applyAlignment="1"/>
    <xf numFmtId="0" fontId="35" fillId="0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/>
    <xf numFmtId="0" fontId="37" fillId="7" borderId="11" xfId="0" applyFont="1" applyFill="1" applyBorder="1" applyAlignment="1">
      <alignment horizontal="left" vertical="center" wrapText="1"/>
    </xf>
    <xf numFmtId="0" fontId="30" fillId="7" borderId="12" xfId="0" applyFont="1" applyFill="1" applyBorder="1" applyAlignment="1">
      <alignment horizontal="left" vertical="center" wrapText="1"/>
    </xf>
    <xf numFmtId="0" fontId="30" fillId="7" borderId="18" xfId="0" applyFont="1" applyFill="1" applyBorder="1" applyAlignment="1">
      <alignment horizontal="left" vertical="center" wrapText="1"/>
    </xf>
    <xf numFmtId="0" fontId="26" fillId="7" borderId="11" xfId="0" applyFont="1" applyFill="1" applyBorder="1" applyAlignment="1">
      <alignment horizontal="left" vertical="center" wrapText="1"/>
    </xf>
    <xf numFmtId="0" fontId="26" fillId="7" borderId="12" xfId="0" applyFont="1" applyFill="1" applyBorder="1" applyAlignment="1">
      <alignment horizontal="left" wrapText="1"/>
    </xf>
    <xf numFmtId="0" fontId="26" fillId="7" borderId="18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left" wrapText="1"/>
    </xf>
    <xf numFmtId="0" fontId="15" fillId="0" borderId="16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55" xfId="0" applyFont="1" applyFill="1" applyBorder="1" applyAlignment="1">
      <alignment horizontal="left" vertical="center" wrapText="1"/>
    </xf>
    <xf numFmtId="0" fontId="24" fillId="3" borderId="0" xfId="0" applyFont="1" applyFill="1" applyBorder="1" applyAlignment="1">
      <alignment vertical="top" wrapText="1"/>
    </xf>
    <xf numFmtId="0" fontId="24" fillId="0" borderId="0" xfId="0" applyFont="1" applyAlignment="1">
      <alignment vertical="top"/>
    </xf>
    <xf numFmtId="0" fontId="24" fillId="3" borderId="0" xfId="0" applyFont="1" applyFill="1" applyBorder="1" applyAlignment="1"/>
    <xf numFmtId="0" fontId="24" fillId="0" borderId="0" xfId="0" applyFont="1" applyAlignment="1"/>
    <xf numFmtId="0" fontId="21" fillId="0" borderId="0" xfId="0" applyFont="1" applyAlignment="1"/>
    <xf numFmtId="9" fontId="41" fillId="0" borderId="0" xfId="1" applyFont="1" applyAlignment="1">
      <alignment horizontal="left" vertical="top" wrapText="1"/>
    </xf>
    <xf numFmtId="0" fontId="21" fillId="0" borderId="0" xfId="0" applyFont="1" applyAlignment="1">
      <alignment vertical="top"/>
    </xf>
    <xf numFmtId="0" fontId="22" fillId="3" borderId="27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left" vertical="center" wrapText="1"/>
    </xf>
    <xf numFmtId="0" fontId="15" fillId="3" borderId="51" xfId="0" applyFon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15" fillId="3" borderId="54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5" fillId="3" borderId="53" xfId="0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/>
    </xf>
    <xf numFmtId="0" fontId="0" fillId="0" borderId="55" xfId="0" applyFont="1" applyBorder="1" applyAlignment="1">
      <alignment horizontal="left" vertical="center"/>
    </xf>
    <xf numFmtId="0" fontId="15" fillId="0" borderId="56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0" fontId="15" fillId="0" borderId="32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25" fillId="0" borderId="11" xfId="0" applyFont="1" applyFill="1" applyBorder="1" applyAlignment="1">
      <alignment vertical="center" wrapText="1"/>
    </xf>
    <xf numFmtId="0" fontId="15" fillId="0" borderId="51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F0066"/>
      <color rgb="FFFF00FF"/>
      <color rgb="FFFCD5B4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30"/>
  <sheetViews>
    <sheetView tabSelected="1" view="pageBreakPreview" topLeftCell="C1" zoomScale="70" zoomScaleNormal="50" zoomScaleSheetLayoutView="70" workbookViewId="0">
      <selection activeCell="AP84" sqref="AP84"/>
    </sheetView>
  </sheetViews>
  <sheetFormatPr defaultColWidth="9.7109375" defaultRowHeight="20.25" x14ac:dyDescent="0.3"/>
  <cols>
    <col min="1" max="1" width="39" hidden="1" customWidth="1"/>
    <col min="2" max="2" width="34" hidden="1" customWidth="1"/>
    <col min="3" max="3" width="21.7109375" customWidth="1"/>
    <col min="4" max="4" width="48" hidden="1" customWidth="1"/>
    <col min="5" max="5" width="41.28515625" hidden="1" customWidth="1"/>
    <col min="6" max="6" width="27.42578125" hidden="1" customWidth="1"/>
    <col min="7" max="7" width="22.7109375" hidden="1" customWidth="1"/>
    <col min="8" max="8" width="39" hidden="1" customWidth="1"/>
    <col min="9" max="9" width="26.28515625" hidden="1" customWidth="1"/>
    <col min="10" max="10" width="35" hidden="1" customWidth="1"/>
    <col min="11" max="11" width="25.42578125" hidden="1" customWidth="1"/>
    <col min="12" max="12" width="24.28515625" hidden="1" customWidth="1"/>
    <col min="13" max="13" width="41.7109375" hidden="1" customWidth="1"/>
    <col min="14" max="14" width="24.5703125" hidden="1" customWidth="1"/>
    <col min="15" max="15" width="20.28515625" hidden="1" customWidth="1"/>
    <col min="16" max="17" width="21.5703125" hidden="1" customWidth="1"/>
    <col min="18" max="18" width="21.7109375" hidden="1" customWidth="1"/>
    <col min="19" max="19" width="27.7109375" hidden="1" customWidth="1"/>
    <col min="20" max="20" width="5.42578125" hidden="1" customWidth="1"/>
    <col min="21" max="21" width="22.5703125" hidden="1" customWidth="1"/>
    <col min="22" max="22" width="46.5703125" hidden="1" customWidth="1"/>
    <col min="23" max="23" width="26.7109375" hidden="1" customWidth="1"/>
    <col min="24" max="24" width="30.42578125" hidden="1" customWidth="1"/>
    <col min="25" max="25" width="90" hidden="1" customWidth="1"/>
    <col min="26" max="26" width="26.28515625" customWidth="1"/>
    <col min="27" max="27" width="38.28515625" customWidth="1"/>
    <col min="28" max="28" width="50.7109375" customWidth="1"/>
    <col min="29" max="29" width="53.28515625" customWidth="1"/>
    <col min="30" max="30" width="44" customWidth="1"/>
    <col min="31" max="31" width="0.7109375" hidden="1" customWidth="1"/>
    <col min="32" max="32" width="16.7109375" style="19" hidden="1" customWidth="1"/>
    <col min="33" max="33" width="31.28515625" hidden="1" customWidth="1"/>
    <col min="34" max="34" width="54.5703125" hidden="1" customWidth="1"/>
    <col min="35" max="35" width="53.5703125" hidden="1" customWidth="1"/>
    <col min="36" max="36" width="20.28515625" hidden="1" customWidth="1"/>
    <col min="37" max="37" width="22" hidden="1" customWidth="1"/>
    <col min="38" max="38" width="47" hidden="1" customWidth="1"/>
    <col min="39" max="40" width="21.140625" style="28" customWidth="1"/>
    <col min="41" max="41" width="19.5703125" style="45" bestFit="1" customWidth="1"/>
    <col min="42" max="42" width="19" style="45" customWidth="1"/>
    <col min="43" max="43" width="20.42578125" style="96" customWidth="1"/>
    <col min="44" max="45" width="13" style="100" bestFit="1" customWidth="1"/>
    <col min="46" max="46" width="14.140625" bestFit="1" customWidth="1"/>
  </cols>
  <sheetData>
    <row r="1" spans="2:47" ht="23.25" x14ac:dyDescent="0.35">
      <c r="AD1" s="388" t="s">
        <v>74</v>
      </c>
      <c r="AE1" s="389"/>
      <c r="AF1" s="389"/>
      <c r="AG1" s="389"/>
      <c r="AH1" s="389"/>
      <c r="AI1" s="389"/>
      <c r="AJ1" s="389"/>
      <c r="AK1" s="389"/>
      <c r="AL1" s="389"/>
      <c r="AM1" s="389"/>
      <c r="AN1" s="389"/>
      <c r="AO1" s="389"/>
    </row>
    <row r="2" spans="2:47" ht="138" customHeight="1" x14ac:dyDescent="0.3">
      <c r="AD2" s="386" t="s">
        <v>73</v>
      </c>
      <c r="AE2" s="387"/>
      <c r="AF2" s="387"/>
      <c r="AG2" s="387"/>
      <c r="AH2" s="387"/>
      <c r="AI2" s="387"/>
      <c r="AJ2" s="387"/>
      <c r="AK2" s="387"/>
      <c r="AL2" s="387"/>
      <c r="AM2" s="387"/>
      <c r="AN2" s="387"/>
      <c r="AO2" s="387"/>
    </row>
    <row r="3" spans="2:47" ht="42.75" customHeight="1" x14ac:dyDescent="0.35">
      <c r="AC3" s="169"/>
      <c r="AD3" s="389" t="s">
        <v>70</v>
      </c>
      <c r="AE3" s="390"/>
      <c r="AF3" s="390"/>
      <c r="AG3" s="390"/>
      <c r="AH3" s="390"/>
      <c r="AI3" s="390"/>
      <c r="AJ3" s="390"/>
      <c r="AK3" s="390"/>
      <c r="AL3" s="390"/>
      <c r="AM3" s="390"/>
      <c r="AN3" s="390"/>
      <c r="AO3" s="390"/>
    </row>
    <row r="4" spans="2:47" s="2" customFormat="1" ht="102.75" customHeight="1" x14ac:dyDescent="0.35"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168"/>
      <c r="AD4" s="391" t="s">
        <v>71</v>
      </c>
      <c r="AE4" s="392"/>
      <c r="AF4" s="392"/>
      <c r="AG4" s="392"/>
      <c r="AH4" s="392"/>
      <c r="AI4" s="392"/>
      <c r="AJ4" s="392"/>
      <c r="AK4" s="392"/>
      <c r="AL4" s="392"/>
      <c r="AM4" s="392"/>
      <c r="AN4" s="392"/>
      <c r="AO4" s="392"/>
      <c r="AP4" s="45"/>
      <c r="AQ4" s="96"/>
      <c r="AR4" s="100"/>
      <c r="AS4" s="100"/>
    </row>
    <row r="5" spans="2:47" s="2" customFormat="1" ht="117.75" customHeight="1" thickBot="1" x14ac:dyDescent="0.4">
      <c r="C5" s="359" t="s">
        <v>65</v>
      </c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1"/>
      <c r="AO5" s="361"/>
      <c r="AP5" s="45"/>
      <c r="AQ5" s="96"/>
      <c r="AR5" s="100"/>
      <c r="AS5" s="100"/>
    </row>
    <row r="6" spans="2:47" s="21" customFormat="1" ht="50.45" customHeight="1" thickBot="1" x14ac:dyDescent="0.35">
      <c r="B6" s="22"/>
      <c r="C6" s="283" t="s">
        <v>5</v>
      </c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5"/>
      <c r="AE6" s="73"/>
      <c r="AF6" s="74"/>
      <c r="AG6" s="75"/>
      <c r="AH6" s="75"/>
      <c r="AI6" s="75"/>
      <c r="AJ6" s="75"/>
      <c r="AK6" s="75"/>
      <c r="AL6" s="75"/>
      <c r="AM6" s="356" t="s">
        <v>9</v>
      </c>
      <c r="AN6" s="357"/>
      <c r="AO6" s="358"/>
      <c r="AP6" s="45"/>
      <c r="AQ6" s="96"/>
      <c r="AR6" s="100"/>
      <c r="AS6" s="100"/>
    </row>
    <row r="7" spans="2:47" s="21" customFormat="1" ht="38.25" customHeight="1" thickBot="1" x14ac:dyDescent="0.35">
      <c r="B7" s="22"/>
      <c r="C7" s="286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8"/>
      <c r="AE7" s="76"/>
      <c r="AF7" s="77" t="s">
        <v>7</v>
      </c>
      <c r="AG7" s="78"/>
      <c r="AH7" s="78"/>
      <c r="AI7" s="78"/>
      <c r="AJ7" s="78"/>
      <c r="AK7" s="78"/>
      <c r="AL7" s="78"/>
      <c r="AM7" s="193" t="s">
        <v>59</v>
      </c>
      <c r="AN7" s="193" t="s">
        <v>60</v>
      </c>
      <c r="AO7" s="194" t="s">
        <v>61</v>
      </c>
      <c r="AP7" s="45"/>
      <c r="AQ7" s="96"/>
      <c r="AR7" s="100"/>
      <c r="AS7" s="100"/>
    </row>
    <row r="8" spans="2:47" s="21" customFormat="1" ht="52.15" customHeight="1" thickBot="1" x14ac:dyDescent="0.35">
      <c r="B8" s="22"/>
      <c r="C8" s="302" t="s">
        <v>66</v>
      </c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  <c r="AA8" s="303"/>
      <c r="AB8" s="303"/>
      <c r="AC8" s="303"/>
      <c r="AD8" s="304"/>
      <c r="AE8" s="79"/>
      <c r="AF8" s="80" t="e">
        <f>AF10+AF14+AF39+AF40+#REF!+AF41+#REF!+#REF!+AF42+#REF!+#REF!+#REF!+AF47+AF48+#REF!+#REF!</f>
        <v>#REF!</v>
      </c>
      <c r="AG8" s="80" t="e">
        <f>AG10+AG14+AG39+AG40+#REF!+AG41+#REF!+#REF!+AG42+#REF!+#REF!+#REF!+AG47+AG48+#REF!+#REF!</f>
        <v>#REF!</v>
      </c>
      <c r="AH8" s="80" t="e">
        <f>AH10+AH14+AH39+AH40+#REF!+AH41+#REF!+#REF!+AH42+#REF!+#REF!+#REF!+AH47+AH48+#REF!+#REF!</f>
        <v>#REF!</v>
      </c>
      <c r="AI8" s="80" t="e">
        <f>AI10+AI14+AI39+AI40+#REF!+AI41+#REF!+#REF!+AI42+#REF!+#REF!+#REF!+AI47+AI48+#REF!+#REF!</f>
        <v>#REF!</v>
      </c>
      <c r="AJ8" s="80" t="e">
        <f>AJ10+AJ14+AJ39+AJ40+#REF!+AJ41+#REF!+#REF!+AJ42+#REF!+#REF!+#REF!+AJ47+AJ48+#REF!+#REF!</f>
        <v>#REF!</v>
      </c>
      <c r="AK8" s="80" t="e">
        <f>AK10+AK14+AK39+AK40+#REF!+AK41+#REF!+#REF!+AK42+#REF!+#REF!+#REF!+AK47+AK48+#REF!+#REF!</f>
        <v>#REF!</v>
      </c>
      <c r="AL8" s="81" t="e">
        <f>AL10+AL14+AL39+AL40+#REF!+AL41+#REF!+#REF!+AL42+#REF!+#REF!+#REF!+AL47+AL48+#REF!+#REF!</f>
        <v>#REF!</v>
      </c>
      <c r="AM8" s="215">
        <f>AM10+AM11+AM14+AM39+AM40+AM41+AM42+AM47+AM48+AM49+AM50+AM51+AM38+AM33</f>
        <v>783394.07199999993</v>
      </c>
      <c r="AN8" s="215">
        <f t="shared" ref="AN8:AO8" si="0">AN10+AN11+AN14+AN39+AN40+AN41+AN42+AN47+AN48+AN49+AN50+AN51+AN38+AN33</f>
        <v>773032.34000000008</v>
      </c>
      <c r="AO8" s="215">
        <f t="shared" si="0"/>
        <v>769344.24599999993</v>
      </c>
      <c r="AP8" s="251"/>
      <c r="AQ8" s="96"/>
      <c r="AR8" s="96"/>
      <c r="AS8" s="96"/>
      <c r="AT8" s="101"/>
      <c r="AU8" s="101"/>
    </row>
    <row r="9" spans="2:47" s="23" customFormat="1" ht="34.15" customHeight="1" thickBot="1" x14ac:dyDescent="0.35">
      <c r="B9" s="24"/>
      <c r="C9" s="295" t="s">
        <v>0</v>
      </c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7"/>
      <c r="AE9" s="34"/>
      <c r="AF9" s="35" t="s">
        <v>8</v>
      </c>
      <c r="AG9" s="25"/>
      <c r="AH9" s="25"/>
      <c r="AI9" s="25"/>
      <c r="AJ9" s="36"/>
      <c r="AK9" s="36"/>
      <c r="AL9" s="25"/>
      <c r="AM9" s="181"/>
      <c r="AN9" s="107"/>
      <c r="AO9" s="186"/>
      <c r="AP9" s="45"/>
      <c r="AQ9" s="96"/>
      <c r="AR9" s="96"/>
      <c r="AS9" s="96"/>
      <c r="AT9" s="25"/>
      <c r="AU9" s="25"/>
    </row>
    <row r="10" spans="2:47" s="23" customFormat="1" ht="45.75" customHeight="1" thickBot="1" x14ac:dyDescent="0.35">
      <c r="B10" s="24"/>
      <c r="C10" s="292" t="s">
        <v>22</v>
      </c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4"/>
      <c r="AE10" s="37"/>
      <c r="AF10" s="38">
        <f>12686+3105</f>
        <v>15791</v>
      </c>
      <c r="AG10" s="39"/>
      <c r="AH10" s="39"/>
      <c r="AI10" s="39"/>
      <c r="AJ10" s="48">
        <v>3188</v>
      </c>
      <c r="AK10" s="49">
        <v>12751</v>
      </c>
      <c r="AL10" s="113"/>
      <c r="AM10" s="154">
        <f>9887+4794</f>
        <v>14681</v>
      </c>
      <c r="AN10" s="154">
        <v>0</v>
      </c>
      <c r="AO10" s="188">
        <v>0</v>
      </c>
      <c r="AP10" s="252"/>
      <c r="AQ10" s="96"/>
      <c r="AR10" s="96"/>
      <c r="AS10" s="96"/>
      <c r="AT10" s="25"/>
      <c r="AU10" s="25"/>
    </row>
    <row r="11" spans="2:47" s="23" customFormat="1" ht="48" customHeight="1" thickBot="1" x14ac:dyDescent="0.35">
      <c r="B11" s="24"/>
      <c r="C11" s="315" t="s">
        <v>53</v>
      </c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7"/>
      <c r="AE11" s="70"/>
      <c r="AF11" s="71"/>
      <c r="AG11" s="115"/>
      <c r="AH11" s="115"/>
      <c r="AI11" s="115"/>
      <c r="AJ11" s="116"/>
      <c r="AK11" s="117"/>
      <c r="AL11" s="118"/>
      <c r="AM11" s="171">
        <v>0</v>
      </c>
      <c r="AN11" s="171">
        <f t="shared" ref="AN11" si="1">AN13</f>
        <v>2990</v>
      </c>
      <c r="AO11" s="187">
        <v>0</v>
      </c>
      <c r="AP11" s="45"/>
      <c r="AQ11" s="96"/>
      <c r="AR11" s="96"/>
      <c r="AS11" s="96"/>
      <c r="AT11" s="25"/>
      <c r="AU11" s="25"/>
    </row>
    <row r="12" spans="2:47" s="23" customFormat="1" ht="21" customHeight="1" thickBot="1" x14ac:dyDescent="0.35">
      <c r="B12" s="24"/>
      <c r="C12" s="414" t="s">
        <v>1</v>
      </c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5"/>
      <c r="U12" s="415"/>
      <c r="V12" s="415"/>
      <c r="W12" s="415"/>
      <c r="X12" s="415"/>
      <c r="Y12" s="415"/>
      <c r="Z12" s="415"/>
      <c r="AA12" s="415"/>
      <c r="AB12" s="415"/>
      <c r="AC12" s="415"/>
      <c r="AD12" s="416"/>
      <c r="AE12" s="172"/>
      <c r="AF12" s="71"/>
      <c r="AG12" s="115"/>
      <c r="AH12" s="115"/>
      <c r="AI12" s="115"/>
      <c r="AJ12" s="116"/>
      <c r="AK12" s="117"/>
      <c r="AL12" s="118"/>
      <c r="AM12" s="173"/>
      <c r="AN12" s="173"/>
      <c r="AO12" s="189"/>
      <c r="AP12" s="45"/>
      <c r="AQ12" s="96"/>
      <c r="AR12" s="96"/>
      <c r="AS12" s="96"/>
      <c r="AT12" s="25"/>
      <c r="AU12" s="25"/>
    </row>
    <row r="13" spans="2:47" s="23" customFormat="1" ht="43.5" customHeight="1" thickBot="1" x14ac:dyDescent="0.35">
      <c r="B13" s="24"/>
      <c r="C13" s="401" t="s">
        <v>37</v>
      </c>
      <c r="D13" s="402"/>
      <c r="E13" s="402"/>
      <c r="F13" s="402"/>
      <c r="G13" s="402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  <c r="T13" s="402"/>
      <c r="U13" s="402"/>
      <c r="V13" s="402"/>
      <c r="W13" s="402"/>
      <c r="X13" s="402"/>
      <c r="Y13" s="402"/>
      <c r="Z13" s="402"/>
      <c r="AA13" s="402"/>
      <c r="AB13" s="402"/>
      <c r="AC13" s="402"/>
      <c r="AD13" s="403"/>
      <c r="AE13" s="172"/>
      <c r="AF13" s="71"/>
      <c r="AG13" s="115"/>
      <c r="AH13" s="115"/>
      <c r="AI13" s="115"/>
      <c r="AJ13" s="116"/>
      <c r="AK13" s="117"/>
      <c r="AL13" s="118"/>
      <c r="AM13" s="174">
        <v>0</v>
      </c>
      <c r="AN13" s="174">
        <v>2990</v>
      </c>
      <c r="AO13" s="184">
        <v>0</v>
      </c>
      <c r="AP13" s="45"/>
      <c r="AQ13" s="96"/>
      <c r="AR13" s="96"/>
      <c r="AS13" s="96"/>
      <c r="AT13" s="25"/>
      <c r="AU13" s="25"/>
    </row>
    <row r="14" spans="2:47" s="23" customFormat="1" ht="104.25" customHeight="1" thickBot="1" x14ac:dyDescent="0.35">
      <c r="B14" s="24"/>
      <c r="C14" s="298" t="s">
        <v>18</v>
      </c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70"/>
      <c r="AF14" s="71" t="e">
        <f>AF16+AF28+#REF!+#REF!+#REF!</f>
        <v>#REF!</v>
      </c>
      <c r="AG14" s="71" t="e">
        <f>AG16+AG28+#REF!+#REF!</f>
        <v>#REF!</v>
      </c>
      <c r="AH14" s="71" t="e">
        <f>AH16+AH28+#REF!+#REF!</f>
        <v>#REF!</v>
      </c>
      <c r="AI14" s="71" t="e">
        <f>AI16+AI28+#REF!+#REF!</f>
        <v>#REF!</v>
      </c>
      <c r="AJ14" s="71" t="e">
        <f>AJ16+AJ28+#REF!+#REF!</f>
        <v>#REF!</v>
      </c>
      <c r="AK14" s="71" t="e">
        <f>AK16+AK28+#REF!+#REF!</f>
        <v>#REF!</v>
      </c>
      <c r="AL14" s="72" t="e">
        <f>AL16+AL28+#REF!+#REF!</f>
        <v>#REF!</v>
      </c>
      <c r="AM14" s="155">
        <f>AM16+AM28</f>
        <v>734136</v>
      </c>
      <c r="AN14" s="155">
        <f t="shared" ref="AN14:AO14" si="2">AN16+AN28</f>
        <v>734136</v>
      </c>
      <c r="AO14" s="155">
        <f t="shared" si="2"/>
        <v>734136</v>
      </c>
      <c r="AP14" s="91"/>
      <c r="AQ14" s="96"/>
      <c r="AR14" s="96"/>
      <c r="AS14" s="96"/>
      <c r="AT14" s="25"/>
      <c r="AU14" s="25"/>
    </row>
    <row r="15" spans="2:47" s="31" customFormat="1" ht="27" customHeight="1" x14ac:dyDescent="0.3">
      <c r="B15" s="30"/>
      <c r="C15" s="318" t="s">
        <v>1</v>
      </c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  <c r="AD15" s="320"/>
      <c r="AE15" s="245"/>
      <c r="AF15" s="108"/>
      <c r="AG15" s="109"/>
      <c r="AH15" s="109"/>
      <c r="AI15" s="109"/>
      <c r="AJ15" s="109"/>
      <c r="AK15" s="109"/>
      <c r="AL15" s="110"/>
      <c r="AM15" s="249"/>
      <c r="AN15" s="213"/>
      <c r="AO15" s="191"/>
      <c r="AP15" s="46"/>
      <c r="AQ15" s="97"/>
      <c r="AR15" s="97"/>
      <c r="AS15" s="97"/>
      <c r="AT15" s="102"/>
      <c r="AU15" s="102"/>
    </row>
    <row r="16" spans="2:47" s="31" customFormat="1" ht="21" customHeight="1" x14ac:dyDescent="0.3">
      <c r="B16" s="32"/>
      <c r="C16" s="128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307" t="s">
        <v>4</v>
      </c>
      <c r="AA16" s="307"/>
      <c r="AB16" s="307"/>
      <c r="AC16" s="307"/>
      <c r="AD16" s="308"/>
      <c r="AE16" s="130"/>
      <c r="AF16" s="131">
        <f>AF18+AF24</f>
        <v>349662</v>
      </c>
      <c r="AG16" s="131">
        <f t="shared" ref="AG16:AL16" si="3">AG18+AG24</f>
        <v>0</v>
      </c>
      <c r="AH16" s="131">
        <f t="shared" si="3"/>
        <v>0</v>
      </c>
      <c r="AI16" s="131">
        <f t="shared" si="3"/>
        <v>0</v>
      </c>
      <c r="AJ16" s="131">
        <f t="shared" si="3"/>
        <v>10870</v>
      </c>
      <c r="AK16" s="131">
        <f t="shared" si="3"/>
        <v>299092</v>
      </c>
      <c r="AL16" s="132">
        <f t="shared" si="3"/>
        <v>0</v>
      </c>
      <c r="AM16" s="156">
        <f t="shared" ref="AM16:AO16" si="4">AM18+AM23+AM24</f>
        <v>707529</v>
      </c>
      <c r="AN16" s="156">
        <f t="shared" si="4"/>
        <v>707529</v>
      </c>
      <c r="AO16" s="156">
        <f t="shared" si="4"/>
        <v>707529</v>
      </c>
      <c r="AP16" s="90"/>
      <c r="AQ16" s="97"/>
      <c r="AR16" s="97"/>
      <c r="AS16" s="97"/>
      <c r="AT16" s="102"/>
      <c r="AU16" s="102"/>
    </row>
    <row r="17" spans="2:47" s="31" customFormat="1" ht="23.45" customHeight="1" x14ac:dyDescent="0.3">
      <c r="B17" s="32"/>
      <c r="C17" s="128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70"/>
      <c r="AA17" s="351" t="s">
        <v>0</v>
      </c>
      <c r="AB17" s="352"/>
      <c r="AC17" s="352"/>
      <c r="AD17" s="353"/>
      <c r="AE17" s="130"/>
      <c r="AF17" s="127"/>
      <c r="AG17" s="33"/>
      <c r="AH17" s="33"/>
      <c r="AI17" s="33"/>
      <c r="AJ17" s="33"/>
      <c r="AK17" s="33"/>
      <c r="AL17" s="43"/>
      <c r="AM17" s="204"/>
      <c r="AN17" s="204"/>
      <c r="AO17" s="183"/>
      <c r="AP17" s="46"/>
      <c r="AQ17" s="97"/>
      <c r="AR17" s="97"/>
      <c r="AS17" s="97"/>
      <c r="AT17" s="102"/>
      <c r="AU17" s="102"/>
    </row>
    <row r="18" spans="2:47" s="31" customFormat="1" ht="26.45" customHeight="1" x14ac:dyDescent="0.3">
      <c r="B18" s="32"/>
      <c r="C18" s="128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219"/>
      <c r="AA18" s="307" t="s">
        <v>3</v>
      </c>
      <c r="AB18" s="307"/>
      <c r="AC18" s="307"/>
      <c r="AD18" s="308"/>
      <c r="AE18" s="133"/>
      <c r="AF18" s="131">
        <v>270516</v>
      </c>
      <c r="AG18" s="33"/>
      <c r="AH18" s="33"/>
      <c r="AI18" s="33"/>
      <c r="AJ18" s="134">
        <v>8086</v>
      </c>
      <c r="AK18" s="135">
        <v>228791</v>
      </c>
      <c r="AL18" s="43"/>
      <c r="AM18" s="205">
        <f t="shared" ref="AM18:AN18" si="5">AM20+AM21+AM22</f>
        <v>540657</v>
      </c>
      <c r="AN18" s="205">
        <f t="shared" si="5"/>
        <v>540657</v>
      </c>
      <c r="AO18" s="205">
        <f>AO20+AO21+AO22</f>
        <v>540657</v>
      </c>
      <c r="AP18" s="92"/>
      <c r="AQ18" s="97"/>
      <c r="AR18" s="97"/>
      <c r="AS18" s="97"/>
      <c r="AT18" s="102"/>
      <c r="AU18" s="102"/>
    </row>
    <row r="19" spans="2:47" s="31" customFormat="1" ht="26.45" customHeight="1" x14ac:dyDescent="0.3">
      <c r="B19" s="32"/>
      <c r="C19" s="128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219"/>
      <c r="AA19" s="307" t="s">
        <v>1</v>
      </c>
      <c r="AB19" s="321"/>
      <c r="AC19" s="321"/>
      <c r="AD19" s="322"/>
      <c r="AE19" s="133"/>
      <c r="AF19" s="131"/>
      <c r="AG19" s="33"/>
      <c r="AH19" s="33"/>
      <c r="AI19" s="33"/>
      <c r="AJ19" s="134"/>
      <c r="AK19" s="135"/>
      <c r="AL19" s="43"/>
      <c r="AM19" s="205"/>
      <c r="AN19" s="205"/>
      <c r="AO19" s="183"/>
      <c r="AP19" s="46"/>
      <c r="AQ19" s="97"/>
      <c r="AR19" s="97"/>
      <c r="AS19" s="97"/>
      <c r="AT19" s="102"/>
      <c r="AU19" s="102"/>
    </row>
    <row r="20" spans="2:47" s="31" customFormat="1" ht="26.45" customHeight="1" x14ac:dyDescent="0.3">
      <c r="B20" s="32"/>
      <c r="C20" s="128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219"/>
      <c r="AA20" s="307" t="s">
        <v>32</v>
      </c>
      <c r="AB20" s="326"/>
      <c r="AC20" s="326"/>
      <c r="AD20" s="327"/>
      <c r="AE20" s="133"/>
      <c r="AF20" s="131"/>
      <c r="AG20" s="33"/>
      <c r="AH20" s="33"/>
      <c r="AI20" s="33"/>
      <c r="AJ20" s="134"/>
      <c r="AK20" s="135"/>
      <c r="AL20" s="43"/>
      <c r="AM20" s="205">
        <v>175097</v>
      </c>
      <c r="AN20" s="205">
        <v>175097</v>
      </c>
      <c r="AO20" s="183">
        <v>175097</v>
      </c>
      <c r="AP20" s="46"/>
      <c r="AQ20" s="97"/>
      <c r="AR20" s="97"/>
      <c r="AS20" s="97"/>
      <c r="AT20" s="102"/>
      <c r="AU20" s="102"/>
    </row>
    <row r="21" spans="2:47" s="31" customFormat="1" ht="26.45" customHeight="1" x14ac:dyDescent="0.3">
      <c r="B21" s="32"/>
      <c r="C21" s="128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219"/>
      <c r="AA21" s="307" t="s">
        <v>33</v>
      </c>
      <c r="AB21" s="321"/>
      <c r="AC21" s="321"/>
      <c r="AD21" s="322"/>
      <c r="AE21" s="133"/>
      <c r="AF21" s="131"/>
      <c r="AG21" s="33"/>
      <c r="AH21" s="33"/>
      <c r="AI21" s="33"/>
      <c r="AJ21" s="134"/>
      <c r="AK21" s="135"/>
      <c r="AL21" s="43"/>
      <c r="AM21" s="205">
        <v>361802</v>
      </c>
      <c r="AN21" s="205">
        <v>361802</v>
      </c>
      <c r="AO21" s="183">
        <v>361802</v>
      </c>
      <c r="AP21" s="46"/>
      <c r="AQ21" s="97"/>
      <c r="AR21" s="97"/>
      <c r="AS21" s="97"/>
      <c r="AT21" s="102"/>
      <c r="AU21" s="102"/>
    </row>
    <row r="22" spans="2:47" s="31" customFormat="1" ht="26.45" customHeight="1" x14ac:dyDescent="0.3">
      <c r="B22" s="32"/>
      <c r="C22" s="222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220"/>
      <c r="AA22" s="305" t="s">
        <v>34</v>
      </c>
      <c r="AB22" s="313"/>
      <c r="AC22" s="313"/>
      <c r="AD22" s="314"/>
      <c r="AE22" s="133"/>
      <c r="AF22" s="131"/>
      <c r="AG22" s="33"/>
      <c r="AH22" s="33"/>
      <c r="AI22" s="33"/>
      <c r="AJ22" s="134"/>
      <c r="AK22" s="135"/>
      <c r="AL22" s="43"/>
      <c r="AM22" s="205">
        <v>3758</v>
      </c>
      <c r="AN22" s="205">
        <v>3758</v>
      </c>
      <c r="AO22" s="183">
        <v>3758</v>
      </c>
      <c r="AP22" s="46"/>
      <c r="AQ22" s="97"/>
      <c r="AR22" s="97"/>
      <c r="AS22" s="97"/>
      <c r="AT22" s="102"/>
      <c r="AU22" s="102"/>
    </row>
    <row r="23" spans="2:47" s="31" customFormat="1" ht="26.45" customHeight="1" x14ac:dyDescent="0.3">
      <c r="B23" s="32"/>
      <c r="C23" s="218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220"/>
      <c r="AA23" s="305" t="s">
        <v>19</v>
      </c>
      <c r="AB23" s="313"/>
      <c r="AC23" s="313"/>
      <c r="AD23" s="314"/>
      <c r="AE23" s="133"/>
      <c r="AF23" s="131"/>
      <c r="AG23" s="33"/>
      <c r="AH23" s="33"/>
      <c r="AI23" s="33"/>
      <c r="AJ23" s="134"/>
      <c r="AK23" s="135"/>
      <c r="AL23" s="43"/>
      <c r="AM23" s="205">
        <v>70083</v>
      </c>
      <c r="AN23" s="205">
        <v>70083</v>
      </c>
      <c r="AO23" s="183">
        <v>70083</v>
      </c>
      <c r="AP23" s="46"/>
      <c r="AQ23" s="97"/>
      <c r="AR23" s="97"/>
      <c r="AS23" s="97"/>
      <c r="AT23" s="102"/>
      <c r="AU23" s="102"/>
    </row>
    <row r="24" spans="2:47" s="31" customFormat="1" ht="27.6" customHeight="1" x14ac:dyDescent="0.3">
      <c r="B24" s="32"/>
      <c r="C24" s="128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219"/>
      <c r="AA24" s="307" t="s">
        <v>6</v>
      </c>
      <c r="AB24" s="307"/>
      <c r="AC24" s="307"/>
      <c r="AD24" s="308"/>
      <c r="AE24" s="133"/>
      <c r="AF24" s="131">
        <v>79146</v>
      </c>
      <c r="AG24" s="33"/>
      <c r="AH24" s="33"/>
      <c r="AI24" s="33"/>
      <c r="AJ24" s="134">
        <v>2784</v>
      </c>
      <c r="AK24" s="135">
        <v>70301</v>
      </c>
      <c r="AL24" s="43"/>
      <c r="AM24" s="205">
        <f>AM26+AM27</f>
        <v>96789</v>
      </c>
      <c r="AN24" s="205">
        <f t="shared" ref="AN24" si="6">AN26+AN27</f>
        <v>96789</v>
      </c>
      <c r="AO24" s="205">
        <f>AO26+AO27</f>
        <v>96789</v>
      </c>
      <c r="AP24" s="90"/>
      <c r="AQ24" s="97"/>
      <c r="AR24" s="97"/>
      <c r="AS24" s="97"/>
      <c r="AT24" s="102"/>
      <c r="AU24" s="102"/>
    </row>
    <row r="25" spans="2:47" s="31" customFormat="1" ht="27.6" customHeight="1" x14ac:dyDescent="0.3">
      <c r="B25" s="32"/>
      <c r="C25" s="128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219"/>
      <c r="AA25" s="307" t="s">
        <v>1</v>
      </c>
      <c r="AB25" s="326"/>
      <c r="AC25" s="326"/>
      <c r="AD25" s="327"/>
      <c r="AE25" s="133"/>
      <c r="AF25" s="131"/>
      <c r="AG25" s="33"/>
      <c r="AH25" s="33"/>
      <c r="AI25" s="33"/>
      <c r="AJ25" s="134"/>
      <c r="AK25" s="135"/>
      <c r="AL25" s="43"/>
      <c r="AM25" s="205"/>
      <c r="AN25" s="205"/>
      <c r="AO25" s="183"/>
      <c r="AP25" s="46"/>
      <c r="AQ25" s="97"/>
      <c r="AR25" s="97"/>
      <c r="AS25" s="97"/>
      <c r="AT25" s="102"/>
      <c r="AU25" s="102"/>
    </row>
    <row r="26" spans="2:47" s="31" customFormat="1" ht="27.6" customHeight="1" x14ac:dyDescent="0.3">
      <c r="B26" s="32"/>
      <c r="C26" s="128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219"/>
      <c r="AA26" s="307" t="s">
        <v>33</v>
      </c>
      <c r="AB26" s="321"/>
      <c r="AC26" s="321"/>
      <c r="AD26" s="322"/>
      <c r="AE26" s="133"/>
      <c r="AF26" s="131"/>
      <c r="AG26" s="33"/>
      <c r="AH26" s="33"/>
      <c r="AI26" s="33"/>
      <c r="AJ26" s="134"/>
      <c r="AK26" s="135"/>
      <c r="AL26" s="43"/>
      <c r="AM26" s="205">
        <v>95703</v>
      </c>
      <c r="AN26" s="205">
        <v>95703</v>
      </c>
      <c r="AO26" s="183">
        <v>95703</v>
      </c>
      <c r="AP26" s="46"/>
      <c r="AQ26" s="97"/>
      <c r="AR26" s="97"/>
      <c r="AS26" s="97"/>
      <c r="AT26" s="102"/>
      <c r="AU26" s="102"/>
    </row>
    <row r="27" spans="2:47" s="31" customFormat="1" ht="27.6" customHeight="1" x14ac:dyDescent="0.3">
      <c r="B27" s="32"/>
      <c r="C27" s="222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220"/>
      <c r="AA27" s="305" t="s">
        <v>34</v>
      </c>
      <c r="AB27" s="313"/>
      <c r="AC27" s="313"/>
      <c r="AD27" s="314"/>
      <c r="AE27" s="133"/>
      <c r="AF27" s="131"/>
      <c r="AG27" s="33"/>
      <c r="AH27" s="33"/>
      <c r="AI27" s="33"/>
      <c r="AJ27" s="134"/>
      <c r="AK27" s="135"/>
      <c r="AL27" s="43"/>
      <c r="AM27" s="205">
        <v>1086</v>
      </c>
      <c r="AN27" s="205">
        <v>1086</v>
      </c>
      <c r="AO27" s="183">
        <v>1086</v>
      </c>
      <c r="AP27" s="46"/>
      <c r="AQ27" s="97"/>
      <c r="AR27" s="97"/>
      <c r="AS27" s="97"/>
      <c r="AT27" s="102"/>
      <c r="AU27" s="102"/>
    </row>
    <row r="28" spans="2:47" s="31" customFormat="1" ht="27" customHeight="1" x14ac:dyDescent="0.3">
      <c r="B28" s="32"/>
      <c r="C28" s="180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305" t="s">
        <v>13</v>
      </c>
      <c r="AA28" s="305"/>
      <c r="AB28" s="305"/>
      <c r="AC28" s="305"/>
      <c r="AD28" s="306"/>
      <c r="AE28" s="133"/>
      <c r="AF28" s="126">
        <v>11855</v>
      </c>
      <c r="AG28" s="33"/>
      <c r="AH28" s="33"/>
      <c r="AI28" s="33"/>
      <c r="AJ28" s="134">
        <v>293</v>
      </c>
      <c r="AK28" s="135">
        <v>11014</v>
      </c>
      <c r="AL28" s="43"/>
      <c r="AM28" s="156">
        <f>AM30+AM31+AM32</f>
        <v>26607</v>
      </c>
      <c r="AN28" s="156">
        <f t="shared" ref="AN28" si="7">AN30+AN31+AN32</f>
        <v>26607</v>
      </c>
      <c r="AO28" s="156">
        <f>AO30+AO31+AO32</f>
        <v>26607</v>
      </c>
      <c r="AP28" s="50"/>
      <c r="AQ28" s="97"/>
      <c r="AR28" s="97"/>
      <c r="AS28" s="97"/>
      <c r="AT28" s="102"/>
      <c r="AU28" s="102"/>
    </row>
    <row r="29" spans="2:47" s="31" customFormat="1" ht="27" customHeight="1" x14ac:dyDescent="0.3">
      <c r="B29" s="32"/>
      <c r="C29" s="17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219"/>
      <c r="AA29" s="331" t="s">
        <v>0</v>
      </c>
      <c r="AB29" s="331"/>
      <c r="AC29" s="331"/>
      <c r="AD29" s="332"/>
      <c r="AE29" s="111"/>
      <c r="AF29" s="226"/>
      <c r="AG29" s="227"/>
      <c r="AH29" s="227"/>
      <c r="AI29" s="227"/>
      <c r="AJ29" s="228"/>
      <c r="AK29" s="229"/>
      <c r="AL29" s="230"/>
      <c r="AM29" s="231"/>
      <c r="AN29" s="231"/>
      <c r="AO29" s="185"/>
      <c r="AP29" s="46"/>
      <c r="AQ29" s="97"/>
      <c r="AR29" s="97"/>
      <c r="AS29" s="97"/>
      <c r="AT29" s="102"/>
      <c r="AU29" s="102"/>
    </row>
    <row r="30" spans="2:47" s="31" customFormat="1" ht="27" customHeight="1" x14ac:dyDescent="0.3">
      <c r="B30" s="32"/>
      <c r="C30" s="180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220"/>
      <c r="AA30" s="305" t="s">
        <v>31</v>
      </c>
      <c r="AB30" s="313"/>
      <c r="AC30" s="313"/>
      <c r="AD30" s="314"/>
      <c r="AE30" s="240"/>
      <c r="AF30" s="241"/>
      <c r="AG30" s="242"/>
      <c r="AH30" s="242"/>
      <c r="AI30" s="242"/>
      <c r="AJ30" s="243"/>
      <c r="AK30" s="244"/>
      <c r="AL30" s="242"/>
      <c r="AM30" s="205">
        <v>4389</v>
      </c>
      <c r="AN30" s="205">
        <v>4389</v>
      </c>
      <c r="AO30" s="183">
        <v>4389</v>
      </c>
      <c r="AP30" s="46"/>
      <c r="AQ30" s="97"/>
      <c r="AR30" s="97"/>
      <c r="AS30" s="97"/>
      <c r="AT30" s="102"/>
      <c r="AU30" s="102"/>
    </row>
    <row r="31" spans="2:47" s="31" customFormat="1" ht="27" customHeight="1" x14ac:dyDescent="0.3">
      <c r="B31" s="32"/>
      <c r="C31" s="137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221"/>
      <c r="AA31" s="328" t="s">
        <v>33</v>
      </c>
      <c r="AB31" s="329"/>
      <c r="AC31" s="329"/>
      <c r="AD31" s="330"/>
      <c r="AE31" s="232"/>
      <c r="AF31" s="233"/>
      <c r="AG31" s="234"/>
      <c r="AH31" s="234"/>
      <c r="AI31" s="234"/>
      <c r="AJ31" s="235"/>
      <c r="AK31" s="236"/>
      <c r="AL31" s="237"/>
      <c r="AM31" s="238">
        <v>22036</v>
      </c>
      <c r="AN31" s="238">
        <v>22036</v>
      </c>
      <c r="AO31" s="239">
        <v>22036</v>
      </c>
      <c r="AP31" s="46"/>
      <c r="AQ31" s="97"/>
      <c r="AR31" s="97"/>
      <c r="AS31" s="97"/>
      <c r="AT31" s="102"/>
      <c r="AU31" s="102"/>
    </row>
    <row r="32" spans="2:47" s="31" customFormat="1" ht="27" customHeight="1" thickBot="1" x14ac:dyDescent="0.35">
      <c r="B32" s="32"/>
      <c r="C32" s="246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8"/>
      <c r="AA32" s="383" t="s">
        <v>34</v>
      </c>
      <c r="AB32" s="384"/>
      <c r="AC32" s="384"/>
      <c r="AD32" s="385"/>
      <c r="AE32" s="140"/>
      <c r="AF32" s="131"/>
      <c r="AG32" s="141"/>
      <c r="AH32" s="141"/>
      <c r="AI32" s="141"/>
      <c r="AJ32" s="142"/>
      <c r="AK32" s="143"/>
      <c r="AL32" s="144"/>
      <c r="AM32" s="250">
        <v>182</v>
      </c>
      <c r="AN32" s="250">
        <v>182</v>
      </c>
      <c r="AO32" s="190">
        <v>182</v>
      </c>
      <c r="AP32" s="46"/>
      <c r="AQ32" s="97"/>
      <c r="AR32" s="97"/>
      <c r="AS32" s="97"/>
      <c r="AT32" s="102"/>
      <c r="AU32" s="102"/>
    </row>
    <row r="33" spans="1:47" s="31" customFormat="1" ht="45" customHeight="1" thickBot="1" x14ac:dyDescent="0.35">
      <c r="B33" s="32"/>
      <c r="C33" s="323" t="s">
        <v>62</v>
      </c>
      <c r="D33" s="324"/>
      <c r="E33" s="324"/>
      <c r="F33" s="324"/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5"/>
      <c r="AE33" s="148"/>
      <c r="AF33" s="149"/>
      <c r="AG33" s="39"/>
      <c r="AH33" s="39"/>
      <c r="AI33" s="39"/>
      <c r="AJ33" s="150"/>
      <c r="AK33" s="49"/>
      <c r="AL33" s="39"/>
      <c r="AM33" s="175">
        <f>AM35+AM36+AM37</f>
        <v>1908</v>
      </c>
      <c r="AN33" s="175">
        <f t="shared" ref="AN33:AO33" si="8">AN35+AN36+AN37</f>
        <v>1908</v>
      </c>
      <c r="AO33" s="154">
        <f t="shared" si="8"/>
        <v>1908</v>
      </c>
      <c r="AP33" s="46"/>
      <c r="AQ33" s="97"/>
      <c r="AR33" s="97"/>
      <c r="AS33" s="97"/>
      <c r="AT33" s="102"/>
      <c r="AU33" s="102"/>
    </row>
    <row r="34" spans="1:47" s="121" customFormat="1" ht="31.15" customHeight="1" x14ac:dyDescent="0.3">
      <c r="B34" s="122"/>
      <c r="C34" s="342" t="s">
        <v>0</v>
      </c>
      <c r="D34" s="343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3"/>
      <c r="AB34" s="343"/>
      <c r="AC34" s="343"/>
      <c r="AD34" s="343"/>
      <c r="AE34" s="344"/>
      <c r="AF34" s="50"/>
      <c r="AG34" s="41"/>
      <c r="AH34" s="41"/>
      <c r="AI34" s="41"/>
      <c r="AJ34" s="119"/>
      <c r="AK34" s="120"/>
      <c r="AL34" s="41"/>
      <c r="AM34" s="208"/>
      <c r="AN34" s="208"/>
      <c r="AO34" s="191"/>
      <c r="AP34" s="123"/>
      <c r="AQ34" s="124"/>
      <c r="AR34" s="124"/>
      <c r="AS34" s="124"/>
      <c r="AT34" s="125"/>
      <c r="AU34" s="125"/>
    </row>
    <row r="35" spans="1:47" s="121" customFormat="1" ht="32.450000000000003" customHeight="1" x14ac:dyDescent="0.3">
      <c r="B35" s="122"/>
      <c r="C35" s="180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305" t="s">
        <v>39</v>
      </c>
      <c r="AA35" s="313"/>
      <c r="AB35" s="313"/>
      <c r="AC35" s="313"/>
      <c r="AD35" s="354"/>
      <c r="AE35" s="140"/>
      <c r="AF35" s="50"/>
      <c r="AG35" s="41"/>
      <c r="AH35" s="41"/>
      <c r="AI35" s="41"/>
      <c r="AJ35" s="119"/>
      <c r="AK35" s="120"/>
      <c r="AL35" s="41"/>
      <c r="AM35" s="156">
        <v>200</v>
      </c>
      <c r="AN35" s="156">
        <v>200</v>
      </c>
      <c r="AO35" s="183">
        <v>200</v>
      </c>
      <c r="AP35" s="123"/>
      <c r="AQ35" s="124"/>
      <c r="AR35" s="124"/>
      <c r="AS35" s="124"/>
      <c r="AT35" s="125"/>
      <c r="AU35" s="125"/>
    </row>
    <row r="36" spans="1:47" s="121" customFormat="1" ht="27.6" customHeight="1" x14ac:dyDescent="0.3">
      <c r="B36" s="122"/>
      <c r="C36" s="137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328" t="s">
        <v>40</v>
      </c>
      <c r="AA36" s="329"/>
      <c r="AB36" s="329"/>
      <c r="AC36" s="329"/>
      <c r="AD36" s="355"/>
      <c r="AE36" s="111"/>
      <c r="AF36" s="50"/>
      <c r="AG36" s="41"/>
      <c r="AH36" s="41"/>
      <c r="AI36" s="41"/>
      <c r="AJ36" s="119"/>
      <c r="AK36" s="120"/>
      <c r="AL36" s="41"/>
      <c r="AM36" s="156">
        <v>800</v>
      </c>
      <c r="AN36" s="156">
        <v>800</v>
      </c>
      <c r="AO36" s="183">
        <v>800</v>
      </c>
      <c r="AP36" s="123"/>
      <c r="AQ36" s="124"/>
      <c r="AR36" s="124"/>
      <c r="AS36" s="124"/>
      <c r="AT36" s="125"/>
      <c r="AU36" s="125"/>
    </row>
    <row r="37" spans="1:47" s="121" customFormat="1" ht="27.6" customHeight="1" thickBot="1" x14ac:dyDescent="0.35">
      <c r="B37" s="122"/>
      <c r="C37" s="17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307" t="s">
        <v>63</v>
      </c>
      <c r="AA37" s="321"/>
      <c r="AB37" s="321"/>
      <c r="AC37" s="321"/>
      <c r="AD37" s="394"/>
      <c r="AE37" s="161"/>
      <c r="AF37" s="50"/>
      <c r="AG37" s="41"/>
      <c r="AH37" s="41"/>
      <c r="AI37" s="41"/>
      <c r="AJ37" s="119"/>
      <c r="AK37" s="120"/>
      <c r="AL37" s="41"/>
      <c r="AM37" s="207">
        <v>908</v>
      </c>
      <c r="AN37" s="207">
        <v>908</v>
      </c>
      <c r="AO37" s="190">
        <v>908</v>
      </c>
      <c r="AP37" s="123"/>
      <c r="AQ37" s="124"/>
      <c r="AR37" s="124"/>
      <c r="AS37" s="124"/>
      <c r="AT37" s="125"/>
      <c r="AU37" s="125"/>
    </row>
    <row r="38" spans="1:47" s="31" customFormat="1" ht="55.15" customHeight="1" thickBot="1" x14ac:dyDescent="0.35">
      <c r="B38" s="32"/>
      <c r="C38" s="292" t="s">
        <v>26</v>
      </c>
      <c r="D38" s="334"/>
      <c r="E38" s="334"/>
      <c r="F38" s="334"/>
      <c r="G38" s="334"/>
      <c r="H38" s="334"/>
      <c r="I38" s="334"/>
      <c r="J38" s="334"/>
      <c r="K38" s="334"/>
      <c r="L38" s="334"/>
      <c r="M38" s="334"/>
      <c r="N38" s="334"/>
      <c r="O38" s="334"/>
      <c r="P38" s="334"/>
      <c r="Q38" s="334"/>
      <c r="R38" s="334"/>
      <c r="S38" s="334"/>
      <c r="T38" s="334"/>
      <c r="U38" s="334"/>
      <c r="V38" s="334"/>
      <c r="W38" s="334"/>
      <c r="X38" s="334"/>
      <c r="Y38" s="334"/>
      <c r="Z38" s="334"/>
      <c r="AA38" s="334"/>
      <c r="AB38" s="334"/>
      <c r="AC38" s="334"/>
      <c r="AD38" s="334"/>
      <c r="AE38" s="37"/>
      <c r="AF38" s="149"/>
      <c r="AG38" s="39"/>
      <c r="AH38" s="39"/>
      <c r="AI38" s="39"/>
      <c r="AJ38" s="150"/>
      <c r="AK38" s="49"/>
      <c r="AL38" s="39"/>
      <c r="AM38" s="154">
        <v>3372</v>
      </c>
      <c r="AN38" s="154">
        <v>3372</v>
      </c>
      <c r="AO38" s="187">
        <v>3372</v>
      </c>
      <c r="AP38" s="46"/>
      <c r="AQ38" s="97"/>
      <c r="AR38" s="97"/>
      <c r="AS38" s="97"/>
      <c r="AT38" s="102"/>
      <c r="AU38" s="102"/>
    </row>
    <row r="39" spans="1:47" s="23" customFormat="1" ht="30.75" customHeight="1" thickBot="1" x14ac:dyDescent="0.35">
      <c r="B39" s="24"/>
      <c r="C39" s="323" t="s">
        <v>20</v>
      </c>
      <c r="D39" s="411"/>
      <c r="E39" s="411"/>
      <c r="F39" s="411"/>
      <c r="G39" s="411"/>
      <c r="H39" s="411"/>
      <c r="I39" s="411"/>
      <c r="J39" s="411"/>
      <c r="K39" s="411"/>
      <c r="L39" s="411"/>
      <c r="M39" s="411"/>
      <c r="N39" s="411"/>
      <c r="O39" s="411"/>
      <c r="P39" s="411"/>
      <c r="Q39" s="411"/>
      <c r="R39" s="411"/>
      <c r="S39" s="411"/>
      <c r="T39" s="411"/>
      <c r="U39" s="411"/>
      <c r="V39" s="411"/>
      <c r="W39" s="411"/>
      <c r="X39" s="411"/>
      <c r="Y39" s="411"/>
      <c r="Z39" s="411"/>
      <c r="AA39" s="411"/>
      <c r="AB39" s="411"/>
      <c r="AC39" s="411"/>
      <c r="AD39" s="412"/>
      <c r="AE39" s="151"/>
      <c r="AF39" s="29">
        <f>2907+569</f>
        <v>3476</v>
      </c>
      <c r="AG39" s="88"/>
      <c r="AH39" s="88"/>
      <c r="AI39" s="88"/>
      <c r="AJ39" s="115"/>
      <c r="AK39" s="115"/>
      <c r="AL39" s="88"/>
      <c r="AM39" s="155">
        <v>4643.4399999999996</v>
      </c>
      <c r="AN39" s="155">
        <v>5021.3</v>
      </c>
      <c r="AO39" s="187">
        <v>5193.07</v>
      </c>
      <c r="AP39" s="45"/>
      <c r="AQ39" s="96"/>
      <c r="AR39" s="96"/>
      <c r="AS39" s="96"/>
      <c r="AT39" s="25"/>
      <c r="AU39" s="25"/>
    </row>
    <row r="40" spans="1:47" s="23" customFormat="1" ht="45" customHeight="1" thickBot="1" x14ac:dyDescent="0.35">
      <c r="A40" s="25"/>
      <c r="B40" s="25"/>
      <c r="C40" s="406" t="s">
        <v>21</v>
      </c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7"/>
      <c r="AA40" s="407"/>
      <c r="AB40" s="407"/>
      <c r="AC40" s="407"/>
      <c r="AD40" s="408"/>
      <c r="AE40" s="112"/>
      <c r="AF40" s="114">
        <v>1922</v>
      </c>
      <c r="AG40" s="41"/>
      <c r="AH40" s="41"/>
      <c r="AI40" s="41"/>
      <c r="AJ40" s="51"/>
      <c r="AK40" s="51"/>
      <c r="AL40" s="41"/>
      <c r="AM40" s="171">
        <v>5178</v>
      </c>
      <c r="AN40" s="171">
        <v>5206</v>
      </c>
      <c r="AO40" s="187">
        <v>5236</v>
      </c>
      <c r="AP40" s="45"/>
      <c r="AQ40" s="96"/>
      <c r="AR40" s="96"/>
      <c r="AS40" s="96"/>
      <c r="AT40" s="25"/>
      <c r="AU40" s="25"/>
    </row>
    <row r="41" spans="1:47" s="23" customFormat="1" ht="48.75" customHeight="1" thickBot="1" x14ac:dyDescent="0.35">
      <c r="C41" s="292" t="s">
        <v>15</v>
      </c>
      <c r="D41" s="409"/>
      <c r="E41" s="409"/>
      <c r="F41" s="409"/>
      <c r="G41" s="409"/>
      <c r="H41" s="409"/>
      <c r="I41" s="409"/>
      <c r="J41" s="409"/>
      <c r="K41" s="409"/>
      <c r="L41" s="409"/>
      <c r="M41" s="409"/>
      <c r="N41" s="409"/>
      <c r="O41" s="409"/>
      <c r="P41" s="409"/>
      <c r="Q41" s="409"/>
      <c r="R41" s="409"/>
      <c r="S41" s="409"/>
      <c r="T41" s="409"/>
      <c r="U41" s="409"/>
      <c r="V41" s="409"/>
      <c r="W41" s="409"/>
      <c r="X41" s="409"/>
      <c r="Y41" s="409"/>
      <c r="Z41" s="409"/>
      <c r="AA41" s="409"/>
      <c r="AB41" s="409"/>
      <c r="AC41" s="409"/>
      <c r="AD41" s="410"/>
      <c r="AE41" s="39"/>
      <c r="AF41" s="38">
        <f>74-7</f>
        <v>67</v>
      </c>
      <c r="AG41" s="39"/>
      <c r="AH41" s="39"/>
      <c r="AI41" s="39"/>
      <c r="AJ41" s="52"/>
      <c r="AK41" s="52"/>
      <c r="AL41" s="39"/>
      <c r="AM41" s="154">
        <v>18</v>
      </c>
      <c r="AN41" s="154">
        <v>18</v>
      </c>
      <c r="AO41" s="188">
        <v>18</v>
      </c>
      <c r="AP41" s="45"/>
      <c r="AQ41" s="96"/>
      <c r="AR41" s="96"/>
      <c r="AS41" s="96"/>
      <c r="AT41" s="25"/>
      <c r="AU41" s="25"/>
    </row>
    <row r="42" spans="1:47" s="23" customFormat="1" ht="48" customHeight="1" x14ac:dyDescent="0.3">
      <c r="C42" s="348" t="s">
        <v>11</v>
      </c>
      <c r="D42" s="349"/>
      <c r="E42" s="349"/>
      <c r="F42" s="349"/>
      <c r="G42" s="349"/>
      <c r="H42" s="349"/>
      <c r="I42" s="349"/>
      <c r="J42" s="349"/>
      <c r="K42" s="349"/>
      <c r="L42" s="349"/>
      <c r="M42" s="349"/>
      <c r="N42" s="349"/>
      <c r="O42" s="349"/>
      <c r="P42" s="349"/>
      <c r="Q42" s="349"/>
      <c r="R42" s="349"/>
      <c r="S42" s="349"/>
      <c r="T42" s="349"/>
      <c r="U42" s="349"/>
      <c r="V42" s="349"/>
      <c r="W42" s="349"/>
      <c r="X42" s="349"/>
      <c r="Y42" s="349"/>
      <c r="Z42" s="349"/>
      <c r="AA42" s="349"/>
      <c r="AB42" s="349"/>
      <c r="AC42" s="349"/>
      <c r="AD42" s="350"/>
      <c r="AE42" s="40"/>
      <c r="AF42" s="195">
        <f>AF44+AF45+AF46</f>
        <v>21692</v>
      </c>
      <c r="AG42" s="196">
        <f t="shared" ref="AG42:AL42" si="9">AG44+AG45+AG46</f>
        <v>0</v>
      </c>
      <c r="AH42" s="195">
        <f t="shared" si="9"/>
        <v>0</v>
      </c>
      <c r="AI42" s="195">
        <f t="shared" si="9"/>
        <v>0</v>
      </c>
      <c r="AJ42" s="195">
        <f t="shared" si="9"/>
        <v>0</v>
      </c>
      <c r="AK42" s="195">
        <f t="shared" si="9"/>
        <v>0</v>
      </c>
      <c r="AL42" s="197">
        <f t="shared" si="9"/>
        <v>0</v>
      </c>
      <c r="AM42" s="175">
        <f t="shared" ref="AM42:AO42" si="10">AM44+AM45+AM46</f>
        <v>14906</v>
      </c>
      <c r="AN42" s="175">
        <f t="shared" si="10"/>
        <v>14906</v>
      </c>
      <c r="AO42" s="175">
        <f t="shared" si="10"/>
        <v>14906</v>
      </c>
      <c r="AP42" s="45"/>
      <c r="AQ42" s="96"/>
      <c r="AR42" s="96"/>
      <c r="AS42" s="96"/>
      <c r="AT42" s="25"/>
      <c r="AU42" s="25"/>
    </row>
    <row r="43" spans="1:47" s="31" customFormat="1" ht="25.5" customHeight="1" x14ac:dyDescent="0.3">
      <c r="C43" s="404" t="s">
        <v>1</v>
      </c>
      <c r="D43" s="405"/>
      <c r="E43" s="405"/>
      <c r="F43" s="405"/>
      <c r="G43" s="405"/>
      <c r="H43" s="405"/>
      <c r="I43" s="405"/>
      <c r="J43" s="405"/>
      <c r="K43" s="405"/>
      <c r="L43" s="405"/>
      <c r="M43" s="405"/>
      <c r="N43" s="405"/>
      <c r="O43" s="405"/>
      <c r="P43" s="405"/>
      <c r="Q43" s="405"/>
      <c r="R43" s="405"/>
      <c r="S43" s="405"/>
      <c r="T43" s="405"/>
      <c r="U43" s="405"/>
      <c r="V43" s="405"/>
      <c r="W43" s="405"/>
      <c r="X43" s="405"/>
      <c r="Y43" s="405"/>
      <c r="Z43" s="405"/>
      <c r="AA43" s="405"/>
      <c r="AB43" s="405"/>
      <c r="AC43" s="405"/>
      <c r="AD43" s="405"/>
      <c r="AE43" s="33"/>
      <c r="AF43" s="126"/>
      <c r="AG43" s="33"/>
      <c r="AH43" s="33"/>
      <c r="AI43" s="33"/>
      <c r="AJ43" s="33"/>
      <c r="AK43" s="33"/>
      <c r="AL43" s="43"/>
      <c r="AM43" s="209"/>
      <c r="AN43" s="209"/>
      <c r="AO43" s="183"/>
      <c r="AP43" s="46"/>
      <c r="AQ43" s="97"/>
      <c r="AR43" s="97"/>
      <c r="AS43" s="97"/>
      <c r="AT43" s="102"/>
      <c r="AU43" s="102"/>
    </row>
    <row r="44" spans="1:47" s="31" customFormat="1" ht="42" customHeight="1" x14ac:dyDescent="0.3">
      <c r="C44" s="223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309" t="s">
        <v>2</v>
      </c>
      <c r="AA44" s="309"/>
      <c r="AB44" s="309"/>
      <c r="AC44" s="309"/>
      <c r="AD44" s="310"/>
      <c r="AE44" s="42"/>
      <c r="AF44" s="131">
        <f>20917-194</f>
        <v>20723</v>
      </c>
      <c r="AG44" s="33"/>
      <c r="AH44" s="33"/>
      <c r="AI44" s="33"/>
      <c r="AJ44" s="33"/>
      <c r="AK44" s="33"/>
      <c r="AL44" s="43"/>
      <c r="AM44" s="205">
        <v>13941</v>
      </c>
      <c r="AN44" s="205">
        <v>13941</v>
      </c>
      <c r="AO44" s="183">
        <v>13941</v>
      </c>
      <c r="AP44" s="46"/>
      <c r="AQ44" s="97"/>
      <c r="AR44" s="97"/>
      <c r="AS44" s="97"/>
      <c r="AT44" s="102"/>
      <c r="AU44" s="102"/>
    </row>
    <row r="45" spans="1:47" s="31" customFormat="1" ht="46.5" customHeight="1" x14ac:dyDescent="0.3">
      <c r="C45" s="223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309" t="s">
        <v>16</v>
      </c>
      <c r="AA45" s="309"/>
      <c r="AB45" s="309"/>
      <c r="AC45" s="309"/>
      <c r="AD45" s="310"/>
      <c r="AE45" s="42"/>
      <c r="AF45" s="131">
        <f>778-16</f>
        <v>762</v>
      </c>
      <c r="AG45" s="33"/>
      <c r="AH45" s="33"/>
      <c r="AI45" s="33"/>
      <c r="AJ45" s="33"/>
      <c r="AK45" s="33"/>
      <c r="AL45" s="43"/>
      <c r="AM45" s="206">
        <v>826</v>
      </c>
      <c r="AN45" s="206">
        <v>826</v>
      </c>
      <c r="AO45" s="183">
        <v>826</v>
      </c>
      <c r="AP45" s="46"/>
      <c r="AQ45" s="97"/>
      <c r="AR45" s="97"/>
      <c r="AS45" s="97"/>
      <c r="AT45" s="102"/>
      <c r="AU45" s="102"/>
    </row>
    <row r="46" spans="1:47" s="31" customFormat="1" ht="47.45" customHeight="1" thickBot="1" x14ac:dyDescent="0.35">
      <c r="C46" s="224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311" t="s">
        <v>17</v>
      </c>
      <c r="AA46" s="311"/>
      <c r="AB46" s="311"/>
      <c r="AC46" s="311"/>
      <c r="AD46" s="312"/>
      <c r="AE46" s="42"/>
      <c r="AF46" s="131">
        <f>209-2</f>
        <v>207</v>
      </c>
      <c r="AG46" s="33"/>
      <c r="AH46" s="33"/>
      <c r="AI46" s="33"/>
      <c r="AJ46" s="33"/>
      <c r="AK46" s="33"/>
      <c r="AL46" s="43"/>
      <c r="AM46" s="217">
        <v>139</v>
      </c>
      <c r="AN46" s="217">
        <v>139</v>
      </c>
      <c r="AO46" s="190">
        <v>139</v>
      </c>
      <c r="AP46" s="46"/>
      <c r="AQ46" s="97"/>
      <c r="AR46" s="97"/>
      <c r="AS46" s="97"/>
      <c r="AT46" s="102"/>
      <c r="AU46" s="102"/>
    </row>
    <row r="47" spans="1:47" ht="45.75" customHeight="1" thickBot="1" x14ac:dyDescent="0.55000000000000004">
      <c r="C47" s="323" t="s">
        <v>23</v>
      </c>
      <c r="D47" s="381"/>
      <c r="E47" s="381"/>
      <c r="F47" s="381"/>
      <c r="G47" s="381"/>
      <c r="H47" s="381"/>
      <c r="I47" s="381"/>
      <c r="J47" s="381"/>
      <c r="K47" s="381"/>
      <c r="L47" s="381"/>
      <c r="M47" s="381"/>
      <c r="N47" s="381"/>
      <c r="O47" s="381"/>
      <c r="P47" s="381"/>
      <c r="Q47" s="381"/>
      <c r="R47" s="381"/>
      <c r="S47" s="381"/>
      <c r="T47" s="381"/>
      <c r="U47" s="381"/>
      <c r="V47" s="381"/>
      <c r="W47" s="381"/>
      <c r="X47" s="381"/>
      <c r="Y47" s="381"/>
      <c r="Z47" s="381"/>
      <c r="AA47" s="381"/>
      <c r="AB47" s="381"/>
      <c r="AC47" s="381"/>
      <c r="AD47" s="382"/>
      <c r="AE47" s="198"/>
      <c r="AF47" s="29">
        <v>554</v>
      </c>
      <c r="AG47" s="199"/>
      <c r="AH47" s="199"/>
      <c r="AI47" s="199"/>
      <c r="AJ47" s="199"/>
      <c r="AK47" s="199"/>
      <c r="AL47" s="199"/>
      <c r="AM47" s="155">
        <v>919</v>
      </c>
      <c r="AN47" s="155">
        <v>919</v>
      </c>
      <c r="AO47" s="200">
        <v>919</v>
      </c>
      <c r="AP47" s="95"/>
      <c r="AQ47" s="103"/>
      <c r="AR47" s="103"/>
      <c r="AS47" s="103"/>
      <c r="AT47" s="1"/>
      <c r="AU47" s="1"/>
    </row>
    <row r="48" spans="1:47" ht="31.5" customHeight="1" thickBot="1" x14ac:dyDescent="0.55000000000000004">
      <c r="C48" s="289" t="s">
        <v>12</v>
      </c>
      <c r="D48" s="290"/>
      <c r="E48" s="290"/>
      <c r="F48" s="290"/>
      <c r="G48" s="290"/>
      <c r="H48" s="290"/>
      <c r="I48" s="290"/>
      <c r="J48" s="290"/>
      <c r="K48" s="290"/>
      <c r="L48" s="290"/>
      <c r="M48" s="290"/>
      <c r="N48" s="290"/>
      <c r="O48" s="290"/>
      <c r="P48" s="290"/>
      <c r="Q48" s="290"/>
      <c r="R48" s="290"/>
      <c r="S48" s="290"/>
      <c r="T48" s="290"/>
      <c r="U48" s="290"/>
      <c r="V48" s="290"/>
      <c r="W48" s="290"/>
      <c r="X48" s="290"/>
      <c r="Y48" s="290"/>
      <c r="Z48" s="290"/>
      <c r="AA48" s="290"/>
      <c r="AB48" s="290"/>
      <c r="AC48" s="290"/>
      <c r="AD48" s="291"/>
      <c r="AE48" s="53"/>
      <c r="AF48" s="44">
        <v>540</v>
      </c>
      <c r="AG48" s="54"/>
      <c r="AH48" s="54"/>
      <c r="AI48" s="54"/>
      <c r="AJ48" s="54"/>
      <c r="AK48" s="54"/>
      <c r="AL48" s="54"/>
      <c r="AM48" s="177">
        <v>1612</v>
      </c>
      <c r="AN48" s="177">
        <v>1614</v>
      </c>
      <c r="AO48" s="187">
        <v>1616</v>
      </c>
      <c r="AQ48" s="103"/>
      <c r="AR48" s="96"/>
      <c r="AS48" s="96"/>
      <c r="AT48" s="1"/>
      <c r="AU48" s="1"/>
    </row>
    <row r="49" spans="3:47" ht="50.45" customHeight="1" thickBot="1" x14ac:dyDescent="0.55000000000000004">
      <c r="C49" s="289" t="s">
        <v>24</v>
      </c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1"/>
      <c r="AE49" s="53"/>
      <c r="AF49" s="44"/>
      <c r="AG49" s="54"/>
      <c r="AH49" s="54"/>
      <c r="AI49" s="54"/>
      <c r="AJ49" s="54"/>
      <c r="AK49" s="54"/>
      <c r="AL49" s="54"/>
      <c r="AM49" s="178">
        <v>0.63200000000000001</v>
      </c>
      <c r="AN49" s="171">
        <v>922.04</v>
      </c>
      <c r="AO49" s="192">
        <v>20.175999999999998</v>
      </c>
      <c r="AQ49" s="103"/>
      <c r="AR49" s="96"/>
      <c r="AS49" s="96"/>
      <c r="AT49" s="1"/>
      <c r="AU49" s="1"/>
    </row>
    <row r="50" spans="3:47" ht="43.5" customHeight="1" thickBot="1" x14ac:dyDescent="0.55000000000000004">
      <c r="C50" s="289" t="s">
        <v>38</v>
      </c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1"/>
      <c r="AE50" s="53"/>
      <c r="AF50" s="44"/>
      <c r="AG50" s="54"/>
      <c r="AH50" s="54"/>
      <c r="AI50" s="54"/>
      <c r="AJ50" s="54"/>
      <c r="AK50" s="54"/>
      <c r="AL50" s="54"/>
      <c r="AM50" s="154">
        <v>1643</v>
      </c>
      <c r="AN50" s="154">
        <v>1643</v>
      </c>
      <c r="AO50" s="187">
        <v>1643</v>
      </c>
      <c r="AR50" s="96"/>
      <c r="AS50" s="96"/>
      <c r="AT50" s="1"/>
      <c r="AU50" s="1"/>
    </row>
    <row r="51" spans="3:47" ht="46.5" customHeight="1" thickBot="1" x14ac:dyDescent="0.55000000000000004">
      <c r="C51" s="289" t="s">
        <v>25</v>
      </c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1"/>
      <c r="AE51" s="53"/>
      <c r="AF51" s="44"/>
      <c r="AG51" s="54"/>
      <c r="AH51" s="54"/>
      <c r="AI51" s="54"/>
      <c r="AJ51" s="54"/>
      <c r="AK51" s="54"/>
      <c r="AL51" s="54"/>
      <c r="AM51" s="154">
        <v>377</v>
      </c>
      <c r="AN51" s="154">
        <v>377</v>
      </c>
      <c r="AO51" s="187">
        <v>377</v>
      </c>
      <c r="AR51" s="96"/>
      <c r="AS51" s="96"/>
      <c r="AT51" s="1"/>
      <c r="AU51" s="1"/>
    </row>
    <row r="52" spans="3:47" ht="52.5" customHeight="1" thickBot="1" x14ac:dyDescent="0.35">
      <c r="C52" s="345" t="s">
        <v>67</v>
      </c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6"/>
      <c r="O52" s="346"/>
      <c r="P52" s="346"/>
      <c r="Q52" s="346"/>
      <c r="R52" s="346"/>
      <c r="S52" s="346"/>
      <c r="T52" s="346"/>
      <c r="U52" s="346"/>
      <c r="V52" s="346"/>
      <c r="W52" s="346"/>
      <c r="X52" s="346"/>
      <c r="Y52" s="346"/>
      <c r="Z52" s="346"/>
      <c r="AA52" s="346"/>
      <c r="AB52" s="346"/>
      <c r="AC52" s="346"/>
      <c r="AD52" s="347"/>
      <c r="AE52" s="84"/>
      <c r="AF52" s="82" t="e">
        <f>#REF!+#REF!+#REF!+#REF!</f>
        <v>#REF!</v>
      </c>
      <c r="AG52" s="82" t="e">
        <f>#REF!+#REF!+#REF!+#REF!</f>
        <v>#REF!</v>
      </c>
      <c r="AH52" s="82" t="e">
        <f>#REF!+#REF!+#REF!+#REF!</f>
        <v>#REF!</v>
      </c>
      <c r="AI52" s="82" t="e">
        <f>#REF!+#REF!+#REF!+#REF!</f>
        <v>#REF!</v>
      </c>
      <c r="AJ52" s="82" t="e">
        <f>#REF!+#REF!+#REF!+#REF!</f>
        <v>#REF!</v>
      </c>
      <c r="AK52" s="82" t="e">
        <f>#REF!+#REF!+#REF!+#REF!</f>
        <v>#REF!</v>
      </c>
      <c r="AL52" s="83" t="e">
        <f>#REF!+#REF!+#REF!+#REF!</f>
        <v>#REF!</v>
      </c>
      <c r="AM52" s="215">
        <f>AM53+AM54+AM55+AM56+AM57+AM58+AM59+AM60+AM62+AM63+AM64+AM65+AM61+AM66+AM67</f>
        <v>1929583.82</v>
      </c>
      <c r="AN52" s="215">
        <f t="shared" ref="AN52:AO52" si="11">AN53+AN54+AN55+AN56+AN57+AN58+AN59+AN60+AN62+AN63+AN64+AN65+AN61+AN66+AN67</f>
        <v>555831.88</v>
      </c>
      <c r="AO52" s="215">
        <f t="shared" si="11"/>
        <v>452040.30000000005</v>
      </c>
      <c r="AP52" s="251"/>
      <c r="AQ52" s="251"/>
      <c r="AR52" s="104"/>
      <c r="AS52" s="96"/>
      <c r="AT52" s="1"/>
      <c r="AU52" s="1"/>
    </row>
    <row r="53" spans="3:47" ht="33.6" customHeight="1" thickBot="1" x14ac:dyDescent="0.35">
      <c r="C53" s="338" t="s">
        <v>29</v>
      </c>
      <c r="D53" s="339"/>
      <c r="E53" s="339"/>
      <c r="F53" s="339"/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  <c r="Y53" s="339"/>
      <c r="Z53" s="339"/>
      <c r="AA53" s="339"/>
      <c r="AB53" s="339"/>
      <c r="AC53" s="339"/>
      <c r="AD53" s="340"/>
      <c r="AE53" s="58"/>
      <c r="AF53" s="57"/>
      <c r="AG53" s="59"/>
      <c r="AH53" s="59"/>
      <c r="AI53" s="59"/>
      <c r="AJ53" s="59"/>
      <c r="AK53" s="59"/>
      <c r="AL53" s="59"/>
      <c r="AM53" s="147">
        <v>4061</v>
      </c>
      <c r="AN53" s="147">
        <v>4229</v>
      </c>
      <c r="AO53" s="187">
        <v>4262</v>
      </c>
      <c r="AR53" s="96"/>
      <c r="AS53" s="96"/>
      <c r="AT53" s="1"/>
      <c r="AU53" s="1"/>
    </row>
    <row r="54" spans="3:47" ht="31.5" customHeight="1" thickBot="1" x14ac:dyDescent="0.35">
      <c r="C54" s="338" t="s">
        <v>10</v>
      </c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39"/>
      <c r="S54" s="339"/>
      <c r="T54" s="339"/>
      <c r="U54" s="339"/>
      <c r="V54" s="339"/>
      <c r="W54" s="339"/>
      <c r="X54" s="339"/>
      <c r="Y54" s="339"/>
      <c r="Z54" s="339"/>
      <c r="AA54" s="339"/>
      <c r="AB54" s="339"/>
      <c r="AC54" s="339"/>
      <c r="AD54" s="339"/>
      <c r="AE54" s="60"/>
      <c r="AF54" s="61"/>
      <c r="AG54" s="61"/>
      <c r="AH54" s="61"/>
      <c r="AI54" s="61"/>
      <c r="AJ54" s="61"/>
      <c r="AK54" s="61"/>
      <c r="AL54" s="61"/>
      <c r="AM54" s="147">
        <v>8688</v>
      </c>
      <c r="AN54" s="147">
        <v>16426.2</v>
      </c>
      <c r="AO54" s="187">
        <v>16695</v>
      </c>
      <c r="AR54" s="96"/>
      <c r="AS54" s="96"/>
      <c r="AT54" s="1"/>
      <c r="AU54" s="1"/>
    </row>
    <row r="55" spans="3:47" s="55" customFormat="1" ht="30.75" customHeight="1" thickBot="1" x14ac:dyDescent="0.35">
      <c r="C55" s="338" t="s">
        <v>28</v>
      </c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9"/>
      <c r="O55" s="339"/>
      <c r="P55" s="339"/>
      <c r="Q55" s="339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339"/>
      <c r="AD55" s="340"/>
      <c r="AE55" s="60"/>
      <c r="AF55" s="61"/>
      <c r="AG55" s="61"/>
      <c r="AH55" s="61"/>
      <c r="AI55" s="61"/>
      <c r="AJ55" s="61"/>
      <c r="AK55" s="61"/>
      <c r="AL55" s="61"/>
      <c r="AM55" s="147">
        <f>35958.4+6021.49</f>
        <v>41979.89</v>
      </c>
      <c r="AN55" s="147">
        <f>35592.7+10713.24</f>
        <v>46305.939999999995</v>
      </c>
      <c r="AO55" s="188">
        <v>34817.9</v>
      </c>
      <c r="AP55" s="253"/>
      <c r="AQ55" s="254"/>
      <c r="AR55" s="98"/>
      <c r="AS55" s="98"/>
      <c r="AT55" s="105"/>
      <c r="AU55" s="105"/>
    </row>
    <row r="56" spans="3:47" s="55" customFormat="1" ht="46.9" customHeight="1" thickBot="1" x14ac:dyDescent="0.35">
      <c r="C56" s="366" t="s">
        <v>27</v>
      </c>
      <c r="D56" s="367"/>
      <c r="E56" s="367"/>
      <c r="F56" s="367"/>
      <c r="G56" s="367"/>
      <c r="H56" s="367"/>
      <c r="I56" s="367"/>
      <c r="J56" s="367"/>
      <c r="K56" s="367"/>
      <c r="L56" s="367"/>
      <c r="M56" s="367"/>
      <c r="N56" s="367"/>
      <c r="O56" s="367"/>
      <c r="P56" s="367"/>
      <c r="Q56" s="367"/>
      <c r="R56" s="367"/>
      <c r="S56" s="367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8"/>
      <c r="AE56" s="62"/>
      <c r="AF56" s="89"/>
      <c r="AG56" s="62"/>
      <c r="AH56" s="62"/>
      <c r="AI56" s="62"/>
      <c r="AJ56" s="62"/>
      <c r="AK56" s="62"/>
      <c r="AL56" s="62"/>
      <c r="AM56" s="159">
        <f>307.62</f>
        <v>307.62</v>
      </c>
      <c r="AN56" s="158">
        <v>314.16000000000003</v>
      </c>
      <c r="AO56" s="187">
        <v>310.61</v>
      </c>
      <c r="AP56" s="93"/>
      <c r="AQ56" s="98"/>
      <c r="AR56" s="98"/>
      <c r="AS56" s="98"/>
      <c r="AT56" s="105"/>
      <c r="AU56" s="105"/>
    </row>
    <row r="57" spans="3:47" ht="31.5" customHeight="1" thickBot="1" x14ac:dyDescent="0.35">
      <c r="C57" s="369" t="s">
        <v>30</v>
      </c>
      <c r="D57" s="370"/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0"/>
      <c r="P57" s="370"/>
      <c r="Q57" s="370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370"/>
      <c r="AC57" s="370"/>
      <c r="AD57" s="371"/>
      <c r="AE57" s="60"/>
      <c r="AF57" s="64"/>
      <c r="AG57" s="60"/>
      <c r="AH57" s="60"/>
      <c r="AI57" s="60"/>
      <c r="AJ57" s="60"/>
      <c r="AK57" s="60"/>
      <c r="AL57" s="60"/>
      <c r="AM57" s="147">
        <v>193273.60000000001</v>
      </c>
      <c r="AN57" s="158">
        <v>0</v>
      </c>
      <c r="AO57" s="187">
        <v>0</v>
      </c>
      <c r="AR57" s="96"/>
      <c r="AS57" s="96"/>
      <c r="AT57" s="1"/>
      <c r="AU57" s="1"/>
    </row>
    <row r="58" spans="3:47" ht="45.75" customHeight="1" thickBot="1" x14ac:dyDescent="0.35">
      <c r="C58" s="335" t="s">
        <v>36</v>
      </c>
      <c r="D58" s="336"/>
      <c r="E58" s="336"/>
      <c r="F58" s="336"/>
      <c r="G58" s="336"/>
      <c r="H58" s="336"/>
      <c r="I58" s="336"/>
      <c r="J58" s="336"/>
      <c r="K58" s="336"/>
      <c r="L58" s="336"/>
      <c r="M58" s="336"/>
      <c r="N58" s="336"/>
      <c r="O58" s="336"/>
      <c r="P58" s="336"/>
      <c r="Q58" s="336"/>
      <c r="R58" s="336"/>
      <c r="S58" s="336"/>
      <c r="T58" s="336"/>
      <c r="U58" s="336"/>
      <c r="V58" s="336"/>
      <c r="W58" s="336"/>
      <c r="X58" s="336"/>
      <c r="Y58" s="336"/>
      <c r="Z58" s="336"/>
      <c r="AA58" s="336"/>
      <c r="AB58" s="336"/>
      <c r="AC58" s="336"/>
      <c r="AD58" s="337"/>
      <c r="AE58" s="58"/>
      <c r="AF58" s="63"/>
      <c r="AG58" s="58"/>
      <c r="AH58" s="58"/>
      <c r="AI58" s="58"/>
      <c r="AJ58" s="58"/>
      <c r="AK58" s="58"/>
      <c r="AL58" s="58"/>
      <c r="AM58" s="157">
        <f>92572.44+24071.24</f>
        <v>116643.68000000001</v>
      </c>
      <c r="AN58" s="159">
        <v>0</v>
      </c>
      <c r="AO58" s="187">
        <v>0</v>
      </c>
      <c r="AP58" s="255"/>
      <c r="AR58" s="96"/>
      <c r="AS58" s="96"/>
      <c r="AT58" s="1"/>
      <c r="AU58" s="1"/>
    </row>
    <row r="59" spans="3:47" ht="42.75" customHeight="1" thickBot="1" x14ac:dyDescent="0.35">
      <c r="C59" s="413" t="s">
        <v>14</v>
      </c>
      <c r="D59" s="300"/>
      <c r="E59" s="300"/>
      <c r="F59" s="300"/>
      <c r="G59" s="300"/>
      <c r="H59" s="300"/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1"/>
      <c r="AE59" s="58"/>
      <c r="AF59" s="63"/>
      <c r="AG59" s="58"/>
      <c r="AH59" s="58"/>
      <c r="AI59" s="58"/>
      <c r="AJ59" s="58"/>
      <c r="AK59" s="58"/>
      <c r="AL59" s="58"/>
      <c r="AM59" s="158">
        <v>0</v>
      </c>
      <c r="AN59" s="147">
        <v>13931.87</v>
      </c>
      <c r="AO59" s="187">
        <v>199026.82</v>
      </c>
      <c r="AR59" s="96"/>
      <c r="AS59" s="96"/>
      <c r="AT59" s="1"/>
      <c r="AU59" s="1"/>
    </row>
    <row r="60" spans="3:47" s="56" customFormat="1" ht="30.75" customHeight="1" thickBot="1" x14ac:dyDescent="0.35">
      <c r="C60" s="292" t="s">
        <v>50</v>
      </c>
      <c r="D60" s="362"/>
      <c r="E60" s="362"/>
      <c r="F60" s="362"/>
      <c r="G60" s="362"/>
      <c r="H60" s="362"/>
      <c r="I60" s="362"/>
      <c r="J60" s="362"/>
      <c r="K60" s="362"/>
      <c r="L60" s="362"/>
      <c r="M60" s="362"/>
      <c r="N60" s="362"/>
      <c r="O60" s="362"/>
      <c r="P60" s="362"/>
      <c r="Q60" s="362"/>
      <c r="R60" s="362"/>
      <c r="S60" s="362"/>
      <c r="T60" s="362"/>
      <c r="U60" s="362"/>
      <c r="V60" s="362"/>
      <c r="W60" s="362"/>
      <c r="X60" s="362"/>
      <c r="Y60" s="362"/>
      <c r="Z60" s="362"/>
      <c r="AA60" s="362"/>
      <c r="AB60" s="362"/>
      <c r="AC60" s="362"/>
      <c r="AD60" s="362"/>
      <c r="AE60" s="60"/>
      <c r="AF60" s="64"/>
      <c r="AG60" s="60"/>
      <c r="AH60" s="60"/>
      <c r="AI60" s="60"/>
      <c r="AJ60" s="60"/>
      <c r="AK60" s="60"/>
      <c r="AL60" s="60"/>
      <c r="AM60" s="147">
        <f>85487.37+7817.32</f>
        <v>93304.69</v>
      </c>
      <c r="AN60" s="158">
        <v>0</v>
      </c>
      <c r="AO60" s="187">
        <v>0</v>
      </c>
      <c r="AP60" s="256"/>
      <c r="AQ60" s="99"/>
      <c r="AR60" s="99"/>
      <c r="AS60" s="99"/>
      <c r="AT60" s="106"/>
      <c r="AU60" s="106"/>
    </row>
    <row r="61" spans="3:47" s="56" customFormat="1" ht="33" customHeight="1" thickBot="1" x14ac:dyDescent="0.35">
      <c r="C61" s="292" t="s">
        <v>52</v>
      </c>
      <c r="D61" s="362"/>
      <c r="E61" s="362"/>
      <c r="F61" s="362"/>
      <c r="G61" s="362"/>
      <c r="H61" s="362"/>
      <c r="I61" s="362"/>
      <c r="J61" s="362"/>
      <c r="K61" s="362"/>
      <c r="L61" s="362"/>
      <c r="M61" s="362"/>
      <c r="N61" s="362"/>
      <c r="O61" s="362"/>
      <c r="P61" s="362"/>
      <c r="Q61" s="362"/>
      <c r="R61" s="362"/>
      <c r="S61" s="362"/>
      <c r="T61" s="362"/>
      <c r="U61" s="362"/>
      <c r="V61" s="362"/>
      <c r="W61" s="362"/>
      <c r="X61" s="362"/>
      <c r="Y61" s="362"/>
      <c r="Z61" s="362"/>
      <c r="AA61" s="362"/>
      <c r="AB61" s="362"/>
      <c r="AC61" s="362"/>
      <c r="AD61" s="362"/>
      <c r="AE61" s="60"/>
      <c r="AF61" s="64"/>
      <c r="AG61" s="60"/>
      <c r="AH61" s="60"/>
      <c r="AI61" s="60"/>
      <c r="AJ61" s="60"/>
      <c r="AK61" s="60"/>
      <c r="AL61" s="60"/>
      <c r="AM61" s="147">
        <f>509.98</f>
        <v>509.98</v>
      </c>
      <c r="AN61" s="147">
        <f>140779.09+101485.28</f>
        <v>242264.37</v>
      </c>
      <c r="AO61" s="263">
        <v>196927.97</v>
      </c>
      <c r="AP61" s="257"/>
      <c r="AQ61" s="258"/>
      <c r="AR61" s="99"/>
      <c r="AS61" s="99"/>
      <c r="AT61" s="106"/>
      <c r="AU61" s="106"/>
    </row>
    <row r="62" spans="3:47" s="56" customFormat="1" ht="33.75" customHeight="1" thickBot="1" x14ac:dyDescent="0.35">
      <c r="C62" s="333" t="s">
        <v>57</v>
      </c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  <c r="X62" s="334"/>
      <c r="Y62" s="334"/>
      <c r="Z62" s="334"/>
      <c r="AA62" s="334"/>
      <c r="AB62" s="334"/>
      <c r="AC62" s="334"/>
      <c r="AD62" s="334"/>
      <c r="AE62" s="60"/>
      <c r="AF62" s="64"/>
      <c r="AG62" s="60"/>
      <c r="AH62" s="60"/>
      <c r="AI62" s="60"/>
      <c r="AJ62" s="60"/>
      <c r="AK62" s="60"/>
      <c r="AL62" s="60"/>
      <c r="AM62" s="147">
        <v>816710.39</v>
      </c>
      <c r="AN62" s="158">
        <v>0</v>
      </c>
      <c r="AO62" s="187">
        <v>0</v>
      </c>
      <c r="AP62" s="94"/>
      <c r="AQ62" s="99"/>
      <c r="AR62" s="99"/>
      <c r="AS62" s="99"/>
      <c r="AT62" s="106"/>
      <c r="AU62" s="106"/>
    </row>
    <row r="63" spans="3:47" s="56" customFormat="1" ht="33" customHeight="1" thickBot="1" x14ac:dyDescent="0.35">
      <c r="C63" s="333" t="s">
        <v>48</v>
      </c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  <c r="W63" s="334"/>
      <c r="X63" s="334"/>
      <c r="Y63" s="334"/>
      <c r="Z63" s="334"/>
      <c r="AA63" s="334"/>
      <c r="AB63" s="334"/>
      <c r="AC63" s="334"/>
      <c r="AD63" s="334"/>
      <c r="AE63" s="68"/>
      <c r="AF63" s="69"/>
      <c r="AG63" s="68"/>
      <c r="AH63" s="68"/>
      <c r="AI63" s="68"/>
      <c r="AJ63" s="68"/>
      <c r="AK63" s="68"/>
      <c r="AL63" s="68"/>
      <c r="AM63" s="147">
        <v>249712.37</v>
      </c>
      <c r="AN63" s="147">
        <v>180647.82</v>
      </c>
      <c r="AO63" s="187">
        <v>0</v>
      </c>
      <c r="AP63" s="160"/>
      <c r="AQ63" s="99"/>
      <c r="AR63" s="99"/>
      <c r="AS63" s="99"/>
      <c r="AT63" s="106"/>
      <c r="AU63" s="106"/>
    </row>
    <row r="64" spans="3:47" s="56" customFormat="1" ht="30" customHeight="1" thickBot="1" x14ac:dyDescent="0.35">
      <c r="C64" s="333" t="s">
        <v>49</v>
      </c>
      <c r="D64" s="334"/>
      <c r="E64" s="334"/>
      <c r="F64" s="334"/>
      <c r="G64" s="334"/>
      <c r="H64" s="334"/>
      <c r="I64" s="334"/>
      <c r="J64" s="334"/>
      <c r="K64" s="334"/>
      <c r="L64" s="334"/>
      <c r="M64" s="334"/>
      <c r="N64" s="334"/>
      <c r="O64" s="334"/>
      <c r="P64" s="334"/>
      <c r="Q64" s="334"/>
      <c r="R64" s="334"/>
      <c r="S64" s="334"/>
      <c r="T64" s="334"/>
      <c r="U64" s="334"/>
      <c r="V64" s="334"/>
      <c r="W64" s="334"/>
      <c r="X64" s="334"/>
      <c r="Y64" s="334"/>
      <c r="Z64" s="334"/>
      <c r="AA64" s="334"/>
      <c r="AB64" s="334"/>
      <c r="AC64" s="334"/>
      <c r="AD64" s="334"/>
      <c r="AE64" s="68"/>
      <c r="AF64" s="69"/>
      <c r="AG64" s="68"/>
      <c r="AH64" s="68"/>
      <c r="AI64" s="68"/>
      <c r="AJ64" s="68"/>
      <c r="AK64" s="68"/>
      <c r="AL64" s="68"/>
      <c r="AM64" s="147">
        <f>396736.71+44.46+215.4</f>
        <v>396996.57000000007</v>
      </c>
      <c r="AN64" s="158">
        <f>8848.24+42864.28</f>
        <v>51712.52</v>
      </c>
      <c r="AO64" s="187">
        <v>0</v>
      </c>
      <c r="AP64" s="259"/>
      <c r="AQ64" s="260"/>
      <c r="AR64" s="99"/>
      <c r="AS64" s="99"/>
      <c r="AT64" s="106"/>
      <c r="AU64" s="106"/>
    </row>
    <row r="65" spans="3:47" s="56" customFormat="1" ht="30" customHeight="1" thickBot="1" x14ac:dyDescent="0.35">
      <c r="C65" s="333" t="s">
        <v>35</v>
      </c>
      <c r="D65" s="334"/>
      <c r="E65" s="334"/>
      <c r="F65" s="334"/>
      <c r="G65" s="334"/>
      <c r="H65" s="334"/>
      <c r="I65" s="334"/>
      <c r="J65" s="334"/>
      <c r="K65" s="334"/>
      <c r="L65" s="334"/>
      <c r="M65" s="334"/>
      <c r="N65" s="334"/>
      <c r="O65" s="334"/>
      <c r="P65" s="334"/>
      <c r="Q65" s="334"/>
      <c r="R65" s="334"/>
      <c r="S65" s="334"/>
      <c r="T65" s="334"/>
      <c r="U65" s="334"/>
      <c r="V65" s="334"/>
      <c r="W65" s="334"/>
      <c r="X65" s="334"/>
      <c r="Y65" s="334"/>
      <c r="Z65" s="334"/>
      <c r="AA65" s="334"/>
      <c r="AB65" s="334"/>
      <c r="AC65" s="334"/>
      <c r="AD65" s="334"/>
      <c r="AE65" s="68"/>
      <c r="AF65" s="69"/>
      <c r="AG65" s="68"/>
      <c r="AH65" s="68"/>
      <c r="AI65" s="68"/>
      <c r="AJ65" s="68"/>
      <c r="AK65" s="68"/>
      <c r="AL65" s="68"/>
      <c r="AM65" s="147">
        <v>485.13</v>
      </c>
      <c r="AN65" s="158">
        <v>0</v>
      </c>
      <c r="AO65" s="187">
        <v>0</v>
      </c>
      <c r="AP65" s="94"/>
      <c r="AQ65" s="99"/>
      <c r="AR65" s="99"/>
      <c r="AS65" s="99"/>
      <c r="AT65" s="106"/>
      <c r="AU65" s="106"/>
    </row>
    <row r="66" spans="3:47" s="56" customFormat="1" ht="40.9" customHeight="1" thickBot="1" x14ac:dyDescent="0.35">
      <c r="C66" s="333" t="s">
        <v>55</v>
      </c>
      <c r="D66" s="334"/>
      <c r="E66" s="334"/>
      <c r="F66" s="334"/>
      <c r="G66" s="334"/>
      <c r="H66" s="334"/>
      <c r="I66" s="334"/>
      <c r="J66" s="334"/>
      <c r="K66" s="334"/>
      <c r="L66" s="334"/>
      <c r="M66" s="334"/>
      <c r="N66" s="334"/>
      <c r="O66" s="334"/>
      <c r="P66" s="334"/>
      <c r="Q66" s="334"/>
      <c r="R66" s="334"/>
      <c r="S66" s="334"/>
      <c r="T66" s="334"/>
      <c r="U66" s="334"/>
      <c r="V66" s="334"/>
      <c r="W66" s="334"/>
      <c r="X66" s="334"/>
      <c r="Y66" s="334"/>
      <c r="Z66" s="334"/>
      <c r="AA66" s="334"/>
      <c r="AB66" s="334"/>
      <c r="AC66" s="334"/>
      <c r="AD66" s="334"/>
      <c r="AE66" s="68"/>
      <c r="AF66" s="69"/>
      <c r="AG66" s="68"/>
      <c r="AH66" s="68"/>
      <c r="AI66" s="68"/>
      <c r="AJ66" s="68"/>
      <c r="AK66" s="68"/>
      <c r="AL66" s="68"/>
      <c r="AM66" s="147">
        <v>4940</v>
      </c>
      <c r="AN66" s="158">
        <v>0</v>
      </c>
      <c r="AO66" s="187">
        <v>0</v>
      </c>
      <c r="AP66" s="94"/>
      <c r="AQ66" s="99"/>
      <c r="AR66" s="99"/>
      <c r="AS66" s="99"/>
      <c r="AT66" s="106"/>
      <c r="AU66" s="106"/>
    </row>
    <row r="67" spans="3:47" s="56" customFormat="1" ht="33" customHeight="1" thickBot="1" x14ac:dyDescent="0.35">
      <c r="C67" s="333" t="s">
        <v>56</v>
      </c>
      <c r="D67" s="334"/>
      <c r="E67" s="334"/>
      <c r="F67" s="334"/>
      <c r="G67" s="334"/>
      <c r="H67" s="334"/>
      <c r="I67" s="334"/>
      <c r="J67" s="334"/>
      <c r="K67" s="334"/>
      <c r="L67" s="334"/>
      <c r="M67" s="334"/>
      <c r="N67" s="334"/>
      <c r="O67" s="334"/>
      <c r="P67" s="334"/>
      <c r="Q67" s="334"/>
      <c r="R67" s="334"/>
      <c r="S67" s="334"/>
      <c r="T67" s="334"/>
      <c r="U67" s="334"/>
      <c r="V67" s="334"/>
      <c r="W67" s="334"/>
      <c r="X67" s="334"/>
      <c r="Y67" s="334"/>
      <c r="Z67" s="334"/>
      <c r="AA67" s="334"/>
      <c r="AB67" s="334"/>
      <c r="AC67" s="334"/>
      <c r="AD67" s="334"/>
      <c r="AE67" s="68"/>
      <c r="AF67" s="69"/>
      <c r="AG67" s="68"/>
      <c r="AH67" s="68"/>
      <c r="AI67" s="68"/>
      <c r="AJ67" s="68"/>
      <c r="AK67" s="68"/>
      <c r="AL67" s="68"/>
      <c r="AM67" s="147">
        <v>1970.9</v>
      </c>
      <c r="AN67" s="158">
        <v>0</v>
      </c>
      <c r="AO67" s="188">
        <v>0</v>
      </c>
      <c r="AP67" s="94"/>
      <c r="AQ67" s="99"/>
      <c r="AR67" s="99"/>
      <c r="AS67" s="99"/>
      <c r="AT67" s="106"/>
      <c r="AU67" s="106"/>
    </row>
    <row r="68" spans="3:47" ht="52.9" customHeight="1" thickBot="1" x14ac:dyDescent="0.35">
      <c r="C68" s="375" t="s">
        <v>68</v>
      </c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7"/>
      <c r="AE68" s="152"/>
      <c r="AF68" s="153"/>
      <c r="AG68" s="152"/>
      <c r="AH68" s="152"/>
      <c r="AI68" s="152"/>
      <c r="AJ68" s="152"/>
      <c r="AK68" s="152"/>
      <c r="AL68" s="152"/>
      <c r="AM68" s="215">
        <f>AM69+AM70+AM75+AM76+AM77+AM78+AM79+AM80+AM81</f>
        <v>115876.76999999999</v>
      </c>
      <c r="AN68" s="215">
        <f t="shared" ref="AN68:AO68" si="12">AN69+AN70+AN75+AN76+AN77+AN78+AN79+AN80+AN81</f>
        <v>91733.95</v>
      </c>
      <c r="AO68" s="215">
        <f t="shared" si="12"/>
        <v>91419.48</v>
      </c>
      <c r="AP68" s="251"/>
      <c r="AQ68" s="251"/>
      <c r="AR68" s="96"/>
      <c r="AS68" s="96"/>
      <c r="AT68" s="1"/>
      <c r="AU68" s="1"/>
    </row>
    <row r="69" spans="3:47" ht="45.75" customHeight="1" thickBot="1" x14ac:dyDescent="0.35">
      <c r="C69" s="333" t="s">
        <v>41</v>
      </c>
      <c r="D69" s="334"/>
      <c r="E69" s="334"/>
      <c r="F69" s="334"/>
      <c r="G69" s="334"/>
      <c r="H69" s="334"/>
      <c r="I69" s="334"/>
      <c r="J69" s="334"/>
      <c r="K69" s="334"/>
      <c r="L69" s="334"/>
      <c r="M69" s="334"/>
      <c r="N69" s="334"/>
      <c r="O69" s="334"/>
      <c r="P69" s="334"/>
      <c r="Q69" s="334"/>
      <c r="R69" s="334"/>
      <c r="S69" s="334"/>
      <c r="T69" s="334"/>
      <c r="U69" s="334"/>
      <c r="V69" s="334"/>
      <c r="W69" s="334"/>
      <c r="X69" s="334"/>
      <c r="Y69" s="334"/>
      <c r="Z69" s="334"/>
      <c r="AA69" s="334"/>
      <c r="AB69" s="334"/>
      <c r="AC69" s="334"/>
      <c r="AD69" s="334"/>
      <c r="AE69" s="58"/>
      <c r="AF69" s="63"/>
      <c r="AG69" s="58"/>
      <c r="AH69" s="58"/>
      <c r="AI69" s="58"/>
      <c r="AJ69" s="58"/>
      <c r="AK69" s="58"/>
      <c r="AL69" s="58"/>
      <c r="AM69" s="157">
        <f>404.06+1036.39</f>
        <v>1440.45</v>
      </c>
      <c r="AN69" s="159">
        <v>345.47</v>
      </c>
      <c r="AO69" s="264">
        <v>0</v>
      </c>
      <c r="AP69" s="261"/>
      <c r="AQ69" s="262"/>
      <c r="AR69" s="96"/>
      <c r="AS69" s="96"/>
      <c r="AT69" s="1"/>
      <c r="AU69" s="1"/>
    </row>
    <row r="70" spans="3:47" ht="50.25" customHeight="1" thickBot="1" x14ac:dyDescent="0.35">
      <c r="C70" s="341" t="s">
        <v>64</v>
      </c>
      <c r="D70" s="316"/>
      <c r="E70" s="316"/>
      <c r="F70" s="316"/>
      <c r="G70" s="316"/>
      <c r="H70" s="316"/>
      <c r="I70" s="316"/>
      <c r="J70" s="316"/>
      <c r="K70" s="316"/>
      <c r="L70" s="316"/>
      <c r="M70" s="316"/>
      <c r="N70" s="316"/>
      <c r="O70" s="316"/>
      <c r="P70" s="316"/>
      <c r="Q70" s="316"/>
      <c r="R70" s="316"/>
      <c r="S70" s="316"/>
      <c r="T70" s="316"/>
      <c r="U70" s="316"/>
      <c r="V70" s="316"/>
      <c r="W70" s="316"/>
      <c r="X70" s="316"/>
      <c r="Y70" s="316"/>
      <c r="Z70" s="316"/>
      <c r="AA70" s="316"/>
      <c r="AB70" s="316"/>
      <c r="AC70" s="316"/>
      <c r="AD70" s="316"/>
      <c r="AE70" s="58"/>
      <c r="AF70" s="63"/>
      <c r="AG70" s="58"/>
      <c r="AH70" s="58"/>
      <c r="AI70" s="58"/>
      <c r="AJ70" s="58"/>
      <c r="AK70" s="58"/>
      <c r="AL70" s="58"/>
      <c r="AM70" s="146">
        <f t="shared" ref="AM70:AO70" si="13">AM72+AM73+AM74</f>
        <v>51247</v>
      </c>
      <c r="AN70" s="146">
        <f t="shared" si="13"/>
        <v>51247</v>
      </c>
      <c r="AO70" s="147">
        <f t="shared" si="13"/>
        <v>51247</v>
      </c>
      <c r="AP70" s="95"/>
      <c r="AR70" s="96"/>
      <c r="AS70" s="96"/>
      <c r="AT70" s="1"/>
      <c r="AU70" s="1"/>
    </row>
    <row r="71" spans="3:47" ht="34.5" customHeight="1" x14ac:dyDescent="0.3">
      <c r="C71" s="395" t="s">
        <v>0</v>
      </c>
      <c r="D71" s="396"/>
      <c r="E71" s="396"/>
      <c r="F71" s="396"/>
      <c r="G71" s="396"/>
      <c r="H71" s="396"/>
      <c r="I71" s="396"/>
      <c r="J71" s="396"/>
      <c r="K71" s="396"/>
      <c r="L71" s="396"/>
      <c r="M71" s="396"/>
      <c r="N71" s="396"/>
      <c r="O71" s="396"/>
      <c r="P71" s="396"/>
      <c r="Q71" s="396"/>
      <c r="R71" s="396"/>
      <c r="S71" s="396"/>
      <c r="T71" s="396"/>
      <c r="U71" s="396"/>
      <c r="V71" s="396"/>
      <c r="W71" s="396"/>
      <c r="X71" s="396"/>
      <c r="Y71" s="396"/>
      <c r="Z71" s="396"/>
      <c r="AA71" s="396"/>
      <c r="AB71" s="396"/>
      <c r="AC71" s="396"/>
      <c r="AD71" s="396"/>
      <c r="AE71" s="164"/>
      <c r="AF71" s="165"/>
      <c r="AG71" s="164"/>
      <c r="AH71" s="164"/>
      <c r="AI71" s="164"/>
      <c r="AJ71" s="164"/>
      <c r="AK71" s="164"/>
      <c r="AL71" s="201"/>
      <c r="AM71" s="210"/>
      <c r="AN71" s="214"/>
      <c r="AO71" s="183"/>
      <c r="AP71" s="95"/>
      <c r="AR71" s="96"/>
      <c r="AS71" s="96"/>
      <c r="AT71" s="1"/>
      <c r="AU71" s="1"/>
    </row>
    <row r="72" spans="3:47" ht="24.75" customHeight="1" x14ac:dyDescent="0.3">
      <c r="C72" s="397" t="s">
        <v>42</v>
      </c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98"/>
      <c r="R72" s="398"/>
      <c r="S72" s="398"/>
      <c r="T72" s="398"/>
      <c r="U72" s="398"/>
      <c r="V72" s="398"/>
      <c r="W72" s="398"/>
      <c r="X72" s="398"/>
      <c r="Y72" s="398"/>
      <c r="Z72" s="398"/>
      <c r="AA72" s="398"/>
      <c r="AB72" s="398"/>
      <c r="AC72" s="398"/>
      <c r="AD72" s="398"/>
      <c r="AE72" s="162"/>
      <c r="AF72" s="163"/>
      <c r="AG72" s="162"/>
      <c r="AH72" s="162"/>
      <c r="AI72" s="162"/>
      <c r="AJ72" s="162"/>
      <c r="AK72" s="162"/>
      <c r="AL72" s="202"/>
      <c r="AM72" s="211">
        <v>19530</v>
      </c>
      <c r="AN72" s="211">
        <v>19530</v>
      </c>
      <c r="AO72" s="183">
        <v>19530</v>
      </c>
      <c r="AP72" s="95"/>
      <c r="AR72" s="96"/>
      <c r="AS72" s="96"/>
      <c r="AT72" s="1"/>
      <c r="AU72" s="1"/>
    </row>
    <row r="73" spans="3:47" ht="24.75" customHeight="1" x14ac:dyDescent="0.3">
      <c r="C73" s="397" t="s">
        <v>43</v>
      </c>
      <c r="D73" s="398"/>
      <c r="E73" s="398"/>
      <c r="F73" s="398"/>
      <c r="G73" s="398"/>
      <c r="H73" s="398"/>
      <c r="I73" s="398"/>
      <c r="J73" s="398"/>
      <c r="K73" s="398"/>
      <c r="L73" s="398"/>
      <c r="M73" s="398"/>
      <c r="N73" s="398"/>
      <c r="O73" s="398"/>
      <c r="P73" s="398"/>
      <c r="Q73" s="398"/>
      <c r="R73" s="398"/>
      <c r="S73" s="398"/>
      <c r="T73" s="398"/>
      <c r="U73" s="398"/>
      <c r="V73" s="398"/>
      <c r="W73" s="398"/>
      <c r="X73" s="398"/>
      <c r="Y73" s="398"/>
      <c r="Z73" s="398"/>
      <c r="AA73" s="398"/>
      <c r="AB73" s="398"/>
      <c r="AC73" s="398"/>
      <c r="AD73" s="398"/>
      <c r="AE73" s="162"/>
      <c r="AF73" s="163"/>
      <c r="AG73" s="162"/>
      <c r="AH73" s="162"/>
      <c r="AI73" s="162"/>
      <c r="AJ73" s="162"/>
      <c r="AK73" s="162"/>
      <c r="AL73" s="202"/>
      <c r="AM73" s="211">
        <v>4453</v>
      </c>
      <c r="AN73" s="211">
        <v>4453</v>
      </c>
      <c r="AO73" s="183">
        <v>4453</v>
      </c>
      <c r="AP73" s="95"/>
      <c r="AR73" s="96"/>
      <c r="AS73" s="96"/>
      <c r="AT73" s="1"/>
      <c r="AU73" s="1"/>
    </row>
    <row r="74" spans="3:47" ht="27" customHeight="1" thickBot="1" x14ac:dyDescent="0.35">
      <c r="C74" s="399" t="s">
        <v>44</v>
      </c>
      <c r="D74" s="400"/>
      <c r="E74" s="400"/>
      <c r="F74" s="400"/>
      <c r="G74" s="400"/>
      <c r="H74" s="400"/>
      <c r="I74" s="400"/>
      <c r="J74" s="400"/>
      <c r="K74" s="400"/>
      <c r="L74" s="400"/>
      <c r="M74" s="400"/>
      <c r="N74" s="400"/>
      <c r="O74" s="400"/>
      <c r="P74" s="400"/>
      <c r="Q74" s="400"/>
      <c r="R74" s="400"/>
      <c r="S74" s="400"/>
      <c r="T74" s="400"/>
      <c r="U74" s="400"/>
      <c r="V74" s="400"/>
      <c r="W74" s="400"/>
      <c r="X74" s="400"/>
      <c r="Y74" s="400"/>
      <c r="Z74" s="400"/>
      <c r="AA74" s="400"/>
      <c r="AB74" s="400"/>
      <c r="AC74" s="400"/>
      <c r="AD74" s="400"/>
      <c r="AE74" s="166"/>
      <c r="AF74" s="167"/>
      <c r="AG74" s="166"/>
      <c r="AH74" s="166"/>
      <c r="AI74" s="166"/>
      <c r="AJ74" s="166"/>
      <c r="AK74" s="166"/>
      <c r="AL74" s="203"/>
      <c r="AM74" s="212">
        <v>27264</v>
      </c>
      <c r="AN74" s="212">
        <v>27264</v>
      </c>
      <c r="AO74" s="185">
        <v>27264</v>
      </c>
      <c r="AP74" s="95"/>
      <c r="AR74" s="96"/>
      <c r="AS74" s="96"/>
      <c r="AT74" s="1"/>
      <c r="AU74" s="1"/>
    </row>
    <row r="75" spans="3:47" ht="63" customHeight="1" thickBot="1" x14ac:dyDescent="0.35">
      <c r="C75" s="393" t="s">
        <v>45</v>
      </c>
      <c r="D75" s="324"/>
      <c r="E75" s="324"/>
      <c r="F75" s="324"/>
      <c r="G75" s="324"/>
      <c r="H75" s="324"/>
      <c r="I75" s="324"/>
      <c r="J75" s="324"/>
      <c r="K75" s="324"/>
      <c r="L75" s="324"/>
      <c r="M75" s="324"/>
      <c r="N75" s="324"/>
      <c r="O75" s="324"/>
      <c r="P75" s="324"/>
      <c r="Q75" s="324"/>
      <c r="R75" s="324"/>
      <c r="S75" s="324"/>
      <c r="T75" s="324"/>
      <c r="U75" s="324"/>
      <c r="V75" s="324"/>
      <c r="W75" s="324"/>
      <c r="X75" s="324"/>
      <c r="Y75" s="324"/>
      <c r="Z75" s="324"/>
      <c r="AA75" s="324"/>
      <c r="AB75" s="324"/>
      <c r="AC75" s="324"/>
      <c r="AD75" s="324"/>
      <c r="AE75" s="58"/>
      <c r="AF75" s="63"/>
      <c r="AG75" s="58"/>
      <c r="AH75" s="58"/>
      <c r="AI75" s="58"/>
      <c r="AJ75" s="58"/>
      <c r="AK75" s="58"/>
      <c r="AL75" s="58"/>
      <c r="AM75" s="157">
        <v>1910</v>
      </c>
      <c r="AN75" s="159">
        <v>0</v>
      </c>
      <c r="AO75" s="187">
        <v>0</v>
      </c>
      <c r="AP75" s="95"/>
      <c r="AR75" s="96"/>
      <c r="AS75" s="96"/>
      <c r="AT75" s="1"/>
      <c r="AU75" s="1"/>
    </row>
    <row r="76" spans="3:47" ht="61.5" customHeight="1" thickBot="1" x14ac:dyDescent="0.35">
      <c r="C76" s="333" t="s">
        <v>46</v>
      </c>
      <c r="D76" s="334"/>
      <c r="E76" s="334"/>
      <c r="F76" s="334"/>
      <c r="G76" s="334"/>
      <c r="H76" s="334"/>
      <c r="I76" s="334"/>
      <c r="J76" s="334"/>
      <c r="K76" s="334"/>
      <c r="L76" s="334"/>
      <c r="M76" s="334"/>
      <c r="N76" s="334"/>
      <c r="O76" s="334"/>
      <c r="P76" s="334"/>
      <c r="Q76" s="334"/>
      <c r="R76" s="334"/>
      <c r="S76" s="334"/>
      <c r="T76" s="334"/>
      <c r="U76" s="334"/>
      <c r="V76" s="334"/>
      <c r="W76" s="334"/>
      <c r="X76" s="334"/>
      <c r="Y76" s="334"/>
      <c r="Z76" s="334"/>
      <c r="AA76" s="334"/>
      <c r="AB76" s="334"/>
      <c r="AC76" s="334"/>
      <c r="AD76" s="334"/>
      <c r="AE76" s="58"/>
      <c r="AF76" s="63"/>
      <c r="AG76" s="58"/>
      <c r="AH76" s="58"/>
      <c r="AI76" s="58"/>
      <c r="AJ76" s="58"/>
      <c r="AK76" s="58"/>
      <c r="AL76" s="58"/>
      <c r="AM76" s="157">
        <v>38123</v>
      </c>
      <c r="AN76" s="157">
        <v>38123</v>
      </c>
      <c r="AO76" s="187">
        <v>38123</v>
      </c>
      <c r="AP76" s="95"/>
      <c r="AR76" s="96"/>
      <c r="AS76" s="96"/>
      <c r="AT76" s="1"/>
      <c r="AU76" s="1"/>
    </row>
    <row r="77" spans="3:47" ht="46.5" customHeight="1" thickBot="1" x14ac:dyDescent="0.35">
      <c r="C77" s="333" t="s">
        <v>51</v>
      </c>
      <c r="D77" s="334"/>
      <c r="E77" s="334"/>
      <c r="F77" s="334"/>
      <c r="G77" s="334"/>
      <c r="H77" s="334"/>
      <c r="I77" s="334"/>
      <c r="J77" s="334"/>
      <c r="K77" s="334"/>
      <c r="L77" s="334"/>
      <c r="M77" s="334"/>
      <c r="N77" s="334"/>
      <c r="O77" s="334"/>
      <c r="P77" s="334"/>
      <c r="Q77" s="334"/>
      <c r="R77" s="334"/>
      <c r="S77" s="334"/>
      <c r="T77" s="334"/>
      <c r="U77" s="334"/>
      <c r="V77" s="334"/>
      <c r="W77" s="334"/>
      <c r="X77" s="334"/>
      <c r="Y77" s="334"/>
      <c r="Z77" s="334"/>
      <c r="AA77" s="334"/>
      <c r="AB77" s="334"/>
      <c r="AC77" s="334"/>
      <c r="AD77" s="334"/>
      <c r="AE77" s="58"/>
      <c r="AF77" s="63"/>
      <c r="AG77" s="58"/>
      <c r="AH77" s="58"/>
      <c r="AI77" s="58"/>
      <c r="AJ77" s="58"/>
      <c r="AK77" s="58"/>
      <c r="AL77" s="58"/>
      <c r="AM77" s="157">
        <v>1681</v>
      </c>
      <c r="AN77" s="159">
        <v>1706</v>
      </c>
      <c r="AO77" s="187">
        <v>1737</v>
      </c>
      <c r="AP77" s="95"/>
      <c r="AR77" s="96"/>
      <c r="AS77" s="96"/>
      <c r="AT77" s="1"/>
      <c r="AU77" s="1"/>
    </row>
    <row r="78" spans="3:47" ht="30" customHeight="1" thickBot="1" x14ac:dyDescent="0.35">
      <c r="C78" s="333" t="s">
        <v>47</v>
      </c>
      <c r="D78" s="334"/>
      <c r="E78" s="334"/>
      <c r="F78" s="334"/>
      <c r="G78" s="334"/>
      <c r="H78" s="334"/>
      <c r="I78" s="334"/>
      <c r="J78" s="334"/>
      <c r="K78" s="334"/>
      <c r="L78" s="334"/>
      <c r="M78" s="334"/>
      <c r="N78" s="334"/>
      <c r="O78" s="334"/>
      <c r="P78" s="334"/>
      <c r="Q78" s="334"/>
      <c r="R78" s="334"/>
      <c r="S78" s="334"/>
      <c r="T78" s="334"/>
      <c r="U78" s="334"/>
      <c r="V78" s="334"/>
      <c r="W78" s="334"/>
      <c r="X78" s="334"/>
      <c r="Y78" s="334"/>
      <c r="Z78" s="334"/>
      <c r="AA78" s="334"/>
      <c r="AB78" s="334"/>
      <c r="AC78" s="334"/>
      <c r="AD78" s="334"/>
      <c r="AE78" s="58"/>
      <c r="AF78" s="63"/>
      <c r="AG78" s="58"/>
      <c r="AH78" s="58"/>
      <c r="AI78" s="58"/>
      <c r="AJ78" s="58"/>
      <c r="AK78" s="58"/>
      <c r="AL78" s="58"/>
      <c r="AM78" s="157">
        <v>16500</v>
      </c>
      <c r="AN78" s="157">
        <v>0</v>
      </c>
      <c r="AO78" s="187">
        <v>0</v>
      </c>
      <c r="AP78" s="95"/>
      <c r="AR78" s="96"/>
      <c r="AS78" s="96"/>
      <c r="AT78" s="1"/>
      <c r="AU78" s="1"/>
    </row>
    <row r="79" spans="3:47" ht="42.75" customHeight="1" thickBot="1" x14ac:dyDescent="0.35">
      <c r="C79" s="341" t="s">
        <v>54</v>
      </c>
      <c r="D79" s="316"/>
      <c r="E79" s="316"/>
      <c r="F79" s="316"/>
      <c r="G79" s="316"/>
      <c r="H79" s="316"/>
      <c r="I79" s="316"/>
      <c r="J79" s="316"/>
      <c r="K79" s="316"/>
      <c r="L79" s="316"/>
      <c r="M79" s="316"/>
      <c r="N79" s="316"/>
      <c r="O79" s="316"/>
      <c r="P79" s="316"/>
      <c r="Q79" s="316"/>
      <c r="R79" s="316"/>
      <c r="S79" s="316"/>
      <c r="T79" s="316"/>
      <c r="U79" s="316"/>
      <c r="V79" s="316"/>
      <c r="W79" s="316"/>
      <c r="X79" s="316"/>
      <c r="Y79" s="316"/>
      <c r="Z79" s="316"/>
      <c r="AA79" s="316"/>
      <c r="AB79" s="316"/>
      <c r="AC79" s="316"/>
      <c r="AD79" s="316"/>
      <c r="AE79" s="58"/>
      <c r="AF79" s="63"/>
      <c r="AG79" s="58"/>
      <c r="AH79" s="58"/>
      <c r="AI79" s="58"/>
      <c r="AJ79" s="58"/>
      <c r="AK79" s="58"/>
      <c r="AL79" s="58"/>
      <c r="AM79" s="146">
        <v>2499.84</v>
      </c>
      <c r="AN79" s="146">
        <v>0</v>
      </c>
      <c r="AO79" s="225">
        <v>0</v>
      </c>
      <c r="AP79" s="95"/>
      <c r="AR79" s="96"/>
      <c r="AS79" s="96"/>
      <c r="AT79" s="1"/>
      <c r="AU79" s="1"/>
    </row>
    <row r="80" spans="3:47" ht="84.75" customHeight="1" thickBot="1" x14ac:dyDescent="0.35">
      <c r="C80" s="333" t="s">
        <v>58</v>
      </c>
      <c r="D80" s="334"/>
      <c r="E80" s="334"/>
      <c r="F80" s="334"/>
      <c r="G80" s="334"/>
      <c r="H80" s="334"/>
      <c r="I80" s="334"/>
      <c r="J80" s="334"/>
      <c r="K80" s="334"/>
      <c r="L80" s="334"/>
      <c r="M80" s="334"/>
      <c r="N80" s="334"/>
      <c r="O80" s="334"/>
      <c r="P80" s="334"/>
      <c r="Q80" s="334"/>
      <c r="R80" s="334"/>
      <c r="S80" s="334"/>
      <c r="T80" s="334"/>
      <c r="U80" s="334"/>
      <c r="V80" s="334"/>
      <c r="W80" s="334"/>
      <c r="X80" s="334"/>
      <c r="Y80" s="334"/>
      <c r="Z80" s="334"/>
      <c r="AA80" s="334"/>
      <c r="AB80" s="334"/>
      <c r="AC80" s="334"/>
      <c r="AD80" s="334"/>
      <c r="AE80" s="60"/>
      <c r="AF80" s="64"/>
      <c r="AG80" s="60"/>
      <c r="AH80" s="60"/>
      <c r="AI80" s="60"/>
      <c r="AJ80" s="60"/>
      <c r="AK80" s="60"/>
      <c r="AL80" s="60"/>
      <c r="AM80" s="147">
        <v>312.48</v>
      </c>
      <c r="AN80" s="147">
        <v>312.48</v>
      </c>
      <c r="AO80" s="187">
        <v>312.48</v>
      </c>
      <c r="AP80" s="95"/>
      <c r="AR80" s="96"/>
      <c r="AS80" s="96"/>
      <c r="AT80" s="1"/>
      <c r="AU80" s="1"/>
    </row>
    <row r="81" spans="3:47" ht="60" customHeight="1" thickBot="1" x14ac:dyDescent="0.35">
      <c r="C81" s="393" t="s">
        <v>72</v>
      </c>
      <c r="D81" s="324"/>
      <c r="E81" s="324"/>
      <c r="F81" s="324"/>
      <c r="G81" s="324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  <c r="T81" s="324"/>
      <c r="U81" s="324"/>
      <c r="V81" s="324"/>
      <c r="W81" s="324"/>
      <c r="X81" s="324"/>
      <c r="Y81" s="324"/>
      <c r="Z81" s="324"/>
      <c r="AA81" s="324"/>
      <c r="AB81" s="324"/>
      <c r="AC81" s="324"/>
      <c r="AD81" s="324"/>
      <c r="AE81" s="58"/>
      <c r="AF81" s="63"/>
      <c r="AG81" s="58"/>
      <c r="AH81" s="58"/>
      <c r="AI81" s="58"/>
      <c r="AJ81" s="58"/>
      <c r="AK81" s="58"/>
      <c r="AL81" s="58"/>
      <c r="AM81" s="157">
        <v>2163</v>
      </c>
      <c r="AN81" s="157">
        <v>0</v>
      </c>
      <c r="AO81" s="200">
        <v>0</v>
      </c>
      <c r="AP81" s="95"/>
      <c r="AR81" s="96"/>
      <c r="AS81" s="96"/>
      <c r="AT81" s="1"/>
      <c r="AU81" s="1"/>
    </row>
    <row r="82" spans="3:47" ht="52.9" customHeight="1" thickBot="1" x14ac:dyDescent="0.35">
      <c r="C82" s="378" t="s">
        <v>69</v>
      </c>
      <c r="D82" s="379"/>
      <c r="E82" s="379"/>
      <c r="F82" s="379"/>
      <c r="G82" s="379"/>
      <c r="H82" s="379"/>
      <c r="I82" s="379"/>
      <c r="J82" s="379"/>
      <c r="K82" s="379"/>
      <c r="L82" s="379"/>
      <c r="M82" s="379"/>
      <c r="N82" s="379"/>
      <c r="O82" s="379"/>
      <c r="P82" s="379"/>
      <c r="Q82" s="379"/>
      <c r="R82" s="379"/>
      <c r="S82" s="379"/>
      <c r="T82" s="379"/>
      <c r="U82" s="379"/>
      <c r="V82" s="379"/>
      <c r="W82" s="379"/>
      <c r="X82" s="379"/>
      <c r="Y82" s="379"/>
      <c r="Z82" s="379"/>
      <c r="AA82" s="379"/>
      <c r="AB82" s="379"/>
      <c r="AC82" s="379"/>
      <c r="AD82" s="380"/>
      <c r="AE82" s="84"/>
      <c r="AF82" s="85" t="e">
        <f t="shared" ref="AF82:AL82" si="14">AF8+AF52</f>
        <v>#REF!</v>
      </c>
      <c r="AG82" s="86" t="e">
        <f t="shared" si="14"/>
        <v>#REF!</v>
      </c>
      <c r="AH82" s="85" t="e">
        <f t="shared" si="14"/>
        <v>#REF!</v>
      </c>
      <c r="AI82" s="85" t="e">
        <f t="shared" si="14"/>
        <v>#REF!</v>
      </c>
      <c r="AJ82" s="85" t="e">
        <f t="shared" si="14"/>
        <v>#REF!</v>
      </c>
      <c r="AK82" s="85" t="e">
        <f t="shared" si="14"/>
        <v>#REF!</v>
      </c>
      <c r="AL82" s="87" t="e">
        <f t="shared" si="14"/>
        <v>#REF!</v>
      </c>
      <c r="AM82" s="215">
        <f>AM8+AM52+AM68</f>
        <v>2828854.662</v>
      </c>
      <c r="AN82" s="215">
        <f>AN8+AN52+AN68</f>
        <v>1420598.1700000002</v>
      </c>
      <c r="AO82" s="215">
        <f>AO8+AO52+AO68</f>
        <v>1312804.0260000001</v>
      </c>
      <c r="AP82" s="251"/>
      <c r="AQ82" s="251"/>
      <c r="AR82" s="96"/>
      <c r="AS82" s="96"/>
      <c r="AT82" s="1"/>
      <c r="AU82" s="1"/>
    </row>
    <row r="83" spans="3:47" ht="81.599999999999994" customHeight="1" x14ac:dyDescent="0.3">
      <c r="C83" s="363"/>
      <c r="D83" s="363"/>
      <c r="E83" s="363"/>
      <c r="F83" s="363"/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63"/>
      <c r="R83" s="363"/>
      <c r="S83" s="363"/>
      <c r="T83" s="363"/>
      <c r="U83" s="363"/>
      <c r="V83" s="363"/>
      <c r="W83" s="363"/>
      <c r="X83" s="363"/>
      <c r="Y83" s="363"/>
      <c r="Z83" s="363"/>
      <c r="AA83" s="363"/>
      <c r="AB83" s="363"/>
      <c r="AC83" s="363"/>
      <c r="AD83" s="363"/>
      <c r="AE83" s="1"/>
      <c r="AF83" s="18"/>
      <c r="AG83" s="1"/>
      <c r="AH83" s="1"/>
      <c r="AI83" s="1"/>
      <c r="AJ83" s="1"/>
      <c r="AK83" s="1"/>
      <c r="AL83" s="1"/>
      <c r="AM83" s="59"/>
      <c r="AN83" s="59"/>
      <c r="AO83" s="182"/>
      <c r="AP83" s="47"/>
      <c r="AR83" s="96"/>
    </row>
    <row r="84" spans="3:47" ht="61.5" customHeight="1" x14ac:dyDescent="0.5">
      <c r="C84" s="364"/>
      <c r="D84" s="365"/>
      <c r="E84" s="365"/>
      <c r="F84" s="365"/>
      <c r="G84" s="365"/>
      <c r="H84" s="365"/>
      <c r="I84" s="365"/>
      <c r="J84" s="365"/>
      <c r="K84" s="365"/>
      <c r="L84" s="365"/>
      <c r="M84" s="365"/>
      <c r="N84" s="365"/>
      <c r="O84" s="365"/>
      <c r="P84" s="365"/>
      <c r="Q84" s="365"/>
      <c r="R84" s="365"/>
      <c r="S84" s="365"/>
      <c r="T84" s="365"/>
      <c r="U84" s="365"/>
      <c r="V84" s="365"/>
      <c r="W84" s="365"/>
      <c r="X84" s="365"/>
      <c r="Y84" s="365"/>
      <c r="Z84" s="365"/>
      <c r="AA84" s="365"/>
      <c r="AB84" s="365"/>
      <c r="AC84" s="365"/>
      <c r="AD84" s="365"/>
      <c r="AE84" s="65"/>
      <c r="AF84" s="66"/>
      <c r="AG84" s="1"/>
      <c r="AH84" s="1"/>
      <c r="AI84" s="1"/>
      <c r="AJ84" s="1"/>
      <c r="AK84" s="1"/>
      <c r="AL84" s="1"/>
      <c r="AM84" s="67"/>
      <c r="AN84" s="67"/>
      <c r="AR84" s="96"/>
    </row>
    <row r="85" spans="3:47" ht="138.75" customHeight="1" x14ac:dyDescent="0.3">
      <c r="C85" s="373" t="s">
        <v>8</v>
      </c>
      <c r="D85" s="374"/>
      <c r="E85" s="374"/>
      <c r="F85" s="374"/>
      <c r="G85" s="374"/>
      <c r="H85" s="374"/>
      <c r="I85" s="374"/>
      <c r="J85" s="374"/>
      <c r="K85" s="374"/>
      <c r="L85" s="374"/>
      <c r="M85" s="374"/>
      <c r="N85" s="374"/>
      <c r="O85" s="374"/>
      <c r="P85" s="374"/>
      <c r="Q85" s="374"/>
      <c r="R85" s="374"/>
      <c r="S85" s="374"/>
      <c r="T85" s="374"/>
      <c r="U85" s="374"/>
      <c r="V85" s="374"/>
      <c r="W85" s="374"/>
      <c r="X85" s="374"/>
      <c r="Y85" s="374"/>
      <c r="Z85" s="374"/>
      <c r="AA85" s="374"/>
      <c r="AB85" s="374"/>
      <c r="AC85" s="374"/>
      <c r="AD85" s="374"/>
      <c r="AE85" s="5"/>
      <c r="AF85" s="13"/>
      <c r="AR85" s="96"/>
    </row>
    <row r="86" spans="3:47" ht="73.5" customHeight="1" x14ac:dyDescent="0.5">
      <c r="C86" s="277"/>
      <c r="D86" s="276"/>
      <c r="E86" s="276"/>
      <c r="F86" s="276"/>
      <c r="G86" s="276"/>
      <c r="H86" s="276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  <c r="T86" s="276"/>
      <c r="U86" s="276"/>
      <c r="V86" s="276"/>
      <c r="W86" s="276"/>
      <c r="X86" s="276"/>
      <c r="Y86" s="276"/>
      <c r="Z86" s="276"/>
      <c r="AA86" s="276"/>
      <c r="AB86" s="276"/>
      <c r="AC86" s="276"/>
      <c r="AD86" s="276"/>
      <c r="AE86" s="5"/>
      <c r="AF86" s="14"/>
    </row>
    <row r="87" spans="3:47" ht="208.5" customHeight="1" x14ac:dyDescent="0.5">
      <c r="C87" s="267"/>
      <c r="D87" s="372"/>
      <c r="E87" s="372"/>
      <c r="F87" s="372"/>
      <c r="G87" s="372"/>
      <c r="H87" s="372"/>
      <c r="I87" s="372"/>
      <c r="J87" s="372"/>
      <c r="K87" s="372"/>
      <c r="L87" s="372"/>
      <c r="M87" s="372"/>
      <c r="N87" s="372"/>
      <c r="O87" s="372"/>
      <c r="P87" s="372"/>
      <c r="Q87" s="372"/>
      <c r="R87" s="372"/>
      <c r="S87" s="372"/>
      <c r="T87" s="372"/>
      <c r="U87" s="372"/>
      <c r="V87" s="372"/>
      <c r="W87" s="372"/>
      <c r="X87" s="372"/>
      <c r="Y87" s="372"/>
      <c r="Z87" s="372"/>
      <c r="AA87" s="372"/>
      <c r="AB87" s="372"/>
      <c r="AC87" s="372"/>
      <c r="AD87" s="372"/>
      <c r="AE87" s="6"/>
      <c r="AF87" s="11"/>
    </row>
    <row r="88" spans="3:47" ht="84" customHeight="1" x14ac:dyDescent="0.5">
      <c r="C88" s="8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6"/>
      <c r="AF88" s="11"/>
    </row>
    <row r="89" spans="3:47" ht="108.75" customHeight="1" x14ac:dyDescent="0.3">
      <c r="C89" s="273"/>
      <c r="D89" s="274"/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Q89" s="274"/>
      <c r="R89" s="274"/>
      <c r="S89" s="274"/>
      <c r="T89" s="274"/>
      <c r="U89" s="274"/>
      <c r="V89" s="274"/>
      <c r="W89" s="274"/>
      <c r="X89" s="274"/>
      <c r="Y89" s="274"/>
      <c r="Z89" s="274"/>
      <c r="AA89" s="274"/>
      <c r="AB89" s="274"/>
      <c r="AC89" s="274"/>
      <c r="AD89" s="274"/>
      <c r="AE89" s="4"/>
      <c r="AF89" s="13"/>
    </row>
    <row r="90" spans="3:47" ht="20.25" hidden="1" customHeight="1" x14ac:dyDescent="0.5">
      <c r="C90" s="277"/>
      <c r="D90" s="276"/>
      <c r="E90" s="276"/>
      <c r="F90" s="276"/>
      <c r="G90" s="276"/>
      <c r="H90" s="276"/>
      <c r="I90" s="276"/>
      <c r="J90" s="276"/>
      <c r="K90" s="276"/>
      <c r="L90" s="276"/>
      <c r="M90" s="276"/>
      <c r="N90" s="276"/>
      <c r="O90" s="276"/>
      <c r="P90" s="276"/>
      <c r="Q90" s="276"/>
      <c r="R90" s="276"/>
      <c r="S90" s="276"/>
      <c r="T90" s="276"/>
      <c r="U90" s="276"/>
      <c r="V90" s="276"/>
      <c r="W90" s="276"/>
      <c r="X90" s="276"/>
      <c r="Y90" s="276"/>
      <c r="Z90" s="276"/>
      <c r="AA90" s="276"/>
      <c r="AB90" s="276"/>
      <c r="AC90" s="276"/>
      <c r="AD90" s="276"/>
      <c r="AE90" s="4"/>
      <c r="AF90" s="12"/>
    </row>
    <row r="91" spans="3:47" ht="20.25" hidden="1" customHeight="1" x14ac:dyDescent="0.3">
      <c r="C91" s="271"/>
      <c r="D91" s="272"/>
      <c r="E91" s="272"/>
      <c r="F91" s="272"/>
      <c r="G91" s="272"/>
      <c r="H91" s="272"/>
      <c r="I91" s="272"/>
      <c r="J91" s="272"/>
      <c r="K91" s="272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9"/>
      <c r="AF91" s="11"/>
    </row>
    <row r="92" spans="3:47" ht="20.25" hidden="1" customHeight="1" x14ac:dyDescent="0.3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12"/>
    </row>
    <row r="93" spans="3:47" ht="20.25" hidden="1" customHeight="1" x14ac:dyDescent="0.3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12"/>
    </row>
    <row r="94" spans="3:47" ht="193.5" customHeight="1" x14ac:dyDescent="0.3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12"/>
    </row>
    <row r="95" spans="3:47" ht="53.25" customHeight="1" x14ac:dyDescent="0.3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12"/>
    </row>
    <row r="96" spans="3:47" ht="126.75" customHeight="1" x14ac:dyDescent="0.55000000000000004">
      <c r="C96" s="269"/>
      <c r="D96" s="270"/>
      <c r="E96" s="270"/>
      <c r="F96" s="270"/>
      <c r="G96" s="270"/>
      <c r="H96" s="270"/>
      <c r="I96" s="270"/>
      <c r="J96" s="270"/>
      <c r="K96" s="270"/>
      <c r="L96" s="270"/>
      <c r="M96" s="270"/>
      <c r="N96" s="270"/>
      <c r="O96" s="270"/>
      <c r="P96" s="270"/>
      <c r="Q96" s="270"/>
      <c r="R96" s="270"/>
      <c r="S96" s="270"/>
      <c r="T96" s="270"/>
      <c r="U96" s="270"/>
      <c r="V96" s="270"/>
      <c r="W96" s="270"/>
      <c r="X96" s="270"/>
      <c r="Y96" s="270"/>
      <c r="Z96" s="270"/>
      <c r="AA96" s="270"/>
      <c r="AB96" s="270"/>
      <c r="AC96" s="270"/>
      <c r="AD96" s="270"/>
      <c r="AE96" s="7"/>
      <c r="AF96" s="10"/>
    </row>
    <row r="97" spans="3:32" ht="68.25" customHeight="1" x14ac:dyDescent="0.5">
      <c r="C97" s="275"/>
      <c r="D97" s="278"/>
      <c r="E97" s="278"/>
      <c r="F97" s="278"/>
      <c r="G97" s="278"/>
      <c r="H97" s="278"/>
      <c r="I97" s="278"/>
      <c r="J97" s="278"/>
      <c r="K97" s="278"/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278"/>
      <c r="W97" s="278"/>
      <c r="X97" s="278"/>
      <c r="Y97" s="278"/>
      <c r="Z97" s="278"/>
      <c r="AA97" s="278"/>
      <c r="AB97" s="278"/>
      <c r="AC97" s="278"/>
      <c r="AD97" s="278"/>
      <c r="AE97" s="4"/>
      <c r="AF97" s="15"/>
    </row>
    <row r="98" spans="3:32" ht="80.25" customHeight="1" x14ac:dyDescent="0.5">
      <c r="C98" s="265"/>
      <c r="D98" s="268"/>
      <c r="E98" s="268"/>
      <c r="F98" s="268"/>
      <c r="G98" s="268"/>
      <c r="H98" s="268"/>
      <c r="I98" s="268"/>
      <c r="J98" s="268"/>
      <c r="K98" s="268"/>
      <c r="L98" s="268"/>
      <c r="M98" s="268"/>
      <c r="N98" s="268"/>
      <c r="O98" s="268"/>
      <c r="P98" s="268"/>
      <c r="Q98" s="268"/>
      <c r="R98" s="268"/>
      <c r="S98" s="268"/>
      <c r="T98" s="268"/>
      <c r="U98" s="268"/>
      <c r="V98" s="268"/>
      <c r="W98" s="268"/>
      <c r="X98" s="268"/>
      <c r="Y98" s="268"/>
      <c r="Z98" s="268"/>
      <c r="AA98" s="268"/>
      <c r="AB98" s="268"/>
      <c r="AC98" s="268"/>
      <c r="AD98" s="268"/>
      <c r="AE98" s="4"/>
      <c r="AF98" s="13"/>
    </row>
    <row r="99" spans="3:32" ht="158.25" customHeight="1" x14ac:dyDescent="0.5">
      <c r="C99" s="267"/>
      <c r="D99" s="268"/>
      <c r="E99" s="268"/>
      <c r="F99" s="268"/>
      <c r="G99" s="268"/>
      <c r="H99" s="268"/>
      <c r="I99" s="268"/>
      <c r="J99" s="268"/>
      <c r="K99" s="268"/>
      <c r="L99" s="268"/>
      <c r="M99" s="268"/>
      <c r="N99" s="268"/>
      <c r="O99" s="268"/>
      <c r="P99" s="268"/>
      <c r="Q99" s="268"/>
      <c r="R99" s="268"/>
      <c r="S99" s="268"/>
      <c r="T99" s="268"/>
      <c r="U99" s="268"/>
      <c r="V99" s="268"/>
      <c r="W99" s="268"/>
      <c r="X99" s="268"/>
      <c r="Y99" s="268"/>
      <c r="Z99" s="268"/>
      <c r="AA99" s="268"/>
      <c r="AB99" s="268"/>
      <c r="AC99" s="268"/>
      <c r="AD99" s="268"/>
      <c r="AE99" s="4"/>
      <c r="AF99" s="13"/>
    </row>
    <row r="100" spans="3:32" ht="150.75" customHeight="1" x14ac:dyDescent="0.5">
      <c r="C100" s="267"/>
      <c r="D100" s="268"/>
      <c r="E100" s="268"/>
      <c r="F100" s="268"/>
      <c r="G100" s="268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4"/>
      <c r="AF100" s="13"/>
    </row>
    <row r="101" spans="3:32" ht="150.75" customHeight="1" x14ac:dyDescent="0.5">
      <c r="C101" s="267"/>
      <c r="D101" s="268"/>
      <c r="E101" s="268"/>
      <c r="F101" s="268"/>
      <c r="G101" s="268"/>
      <c r="H101" s="268"/>
      <c r="I101" s="268"/>
      <c r="J101" s="268"/>
      <c r="K101" s="268"/>
      <c r="L101" s="268"/>
      <c r="M101" s="268"/>
      <c r="N101" s="268"/>
      <c r="O101" s="268"/>
      <c r="P101" s="268"/>
      <c r="Q101" s="268"/>
      <c r="R101" s="268"/>
      <c r="S101" s="268"/>
      <c r="T101" s="268"/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68"/>
      <c r="AE101" s="4"/>
      <c r="AF101" s="13"/>
    </row>
    <row r="102" spans="3:32" ht="52.5" customHeight="1" x14ac:dyDescent="0.5">
      <c r="C102" s="267"/>
      <c r="D102" s="268"/>
      <c r="E102" s="268"/>
      <c r="F102" s="268"/>
      <c r="G102" s="268"/>
      <c r="H102" s="268"/>
      <c r="I102" s="268"/>
      <c r="J102" s="268"/>
      <c r="K102" s="268"/>
      <c r="L102" s="268"/>
      <c r="M102" s="268"/>
      <c r="N102" s="268"/>
      <c r="O102" s="268"/>
      <c r="P102" s="268"/>
      <c r="Q102" s="268"/>
      <c r="R102" s="268"/>
      <c r="S102" s="268"/>
      <c r="T102" s="268"/>
      <c r="U102" s="268"/>
      <c r="V102" s="268"/>
      <c r="W102" s="268"/>
      <c r="X102" s="268"/>
      <c r="Y102" s="268"/>
      <c r="Z102" s="268"/>
      <c r="AA102" s="268"/>
      <c r="AB102" s="268"/>
      <c r="AC102" s="268"/>
      <c r="AD102" s="268"/>
      <c r="AE102" s="4"/>
      <c r="AF102" s="13"/>
    </row>
    <row r="103" spans="3:32" ht="60" customHeight="1" x14ac:dyDescent="0.5">
      <c r="C103" s="267"/>
      <c r="D103" s="268"/>
      <c r="E103" s="268"/>
      <c r="F103" s="268"/>
      <c r="G103" s="268"/>
      <c r="H103" s="268"/>
      <c r="I103" s="268"/>
      <c r="J103" s="268"/>
      <c r="K103" s="268"/>
      <c r="L103" s="268"/>
      <c r="M103" s="268"/>
      <c r="N103" s="268"/>
      <c r="O103" s="268"/>
      <c r="P103" s="268"/>
      <c r="Q103" s="268"/>
      <c r="R103" s="268"/>
      <c r="S103" s="268"/>
      <c r="T103" s="268"/>
      <c r="U103" s="268"/>
      <c r="V103" s="268"/>
      <c r="W103" s="268"/>
      <c r="X103" s="268"/>
      <c r="Y103" s="268"/>
      <c r="Z103" s="268"/>
      <c r="AA103" s="268"/>
      <c r="AB103" s="268"/>
      <c r="AC103" s="268"/>
      <c r="AD103" s="268"/>
      <c r="AE103" s="4"/>
      <c r="AF103" s="13"/>
    </row>
    <row r="104" spans="3:32" ht="57.75" customHeight="1" x14ac:dyDescent="0.5">
      <c r="C104" s="275"/>
      <c r="D104" s="276"/>
      <c r="E104" s="276"/>
      <c r="F104" s="276"/>
      <c r="G104" s="276"/>
      <c r="H104" s="276"/>
      <c r="I104" s="276"/>
      <c r="J104" s="276"/>
      <c r="K104" s="276"/>
      <c r="L104" s="276"/>
      <c r="M104" s="276"/>
      <c r="N104" s="276"/>
      <c r="O104" s="276"/>
      <c r="P104" s="276"/>
      <c r="Q104" s="276"/>
      <c r="R104" s="276"/>
      <c r="S104" s="276"/>
      <c r="T104" s="276"/>
      <c r="U104" s="276"/>
      <c r="V104" s="276"/>
      <c r="W104" s="276"/>
      <c r="X104" s="276"/>
      <c r="Y104" s="276"/>
      <c r="Z104" s="276"/>
      <c r="AA104" s="276"/>
      <c r="AB104" s="276"/>
      <c r="AC104" s="276"/>
      <c r="AD104" s="276"/>
      <c r="AE104" s="4"/>
      <c r="AF104" s="13"/>
    </row>
    <row r="105" spans="3:32" ht="80.25" customHeight="1" x14ac:dyDescent="0.5">
      <c r="C105" s="282"/>
      <c r="D105" s="268"/>
      <c r="E105" s="268"/>
      <c r="F105" s="268"/>
      <c r="G105" s="268"/>
      <c r="H105" s="268"/>
      <c r="I105" s="268"/>
      <c r="J105" s="268"/>
      <c r="K105" s="268"/>
      <c r="L105" s="268"/>
      <c r="M105" s="268"/>
      <c r="N105" s="268"/>
      <c r="O105" s="268"/>
      <c r="P105" s="268"/>
      <c r="Q105" s="268"/>
      <c r="R105" s="268"/>
      <c r="S105" s="268"/>
      <c r="T105" s="268"/>
      <c r="U105" s="268"/>
      <c r="V105" s="268"/>
      <c r="W105" s="268"/>
      <c r="X105" s="268"/>
      <c r="Y105" s="268"/>
      <c r="Z105" s="268"/>
      <c r="AA105" s="268"/>
      <c r="AB105" s="268"/>
      <c r="AC105" s="268"/>
      <c r="AD105" s="268"/>
      <c r="AE105" s="4"/>
      <c r="AF105" s="16"/>
    </row>
    <row r="106" spans="3:32" ht="170.25" customHeight="1" x14ac:dyDescent="0.5">
      <c r="C106" s="282"/>
      <c r="D106" s="268"/>
      <c r="E106" s="268"/>
      <c r="F106" s="268"/>
      <c r="G106" s="268"/>
      <c r="H106" s="268"/>
      <c r="I106" s="268"/>
      <c r="J106" s="268"/>
      <c r="K106" s="268"/>
      <c r="L106" s="268"/>
      <c r="M106" s="268"/>
      <c r="N106" s="268"/>
      <c r="O106" s="268"/>
      <c r="P106" s="268"/>
      <c r="Q106" s="268"/>
      <c r="R106" s="268"/>
      <c r="S106" s="268"/>
      <c r="T106" s="268"/>
      <c r="U106" s="268"/>
      <c r="V106" s="268"/>
      <c r="W106" s="268"/>
      <c r="X106" s="268"/>
      <c r="Y106" s="268"/>
      <c r="Z106" s="268"/>
      <c r="AA106" s="268"/>
      <c r="AB106" s="268"/>
      <c r="AC106" s="268"/>
      <c r="AD106" s="268"/>
      <c r="AE106" s="4"/>
      <c r="AF106" s="16"/>
    </row>
    <row r="107" spans="3:32" ht="77.25" customHeight="1" x14ac:dyDescent="0.5">
      <c r="C107" s="267"/>
      <c r="D107" s="268"/>
      <c r="E107" s="268"/>
      <c r="F107" s="268"/>
      <c r="G107" s="268"/>
      <c r="H107" s="268"/>
      <c r="I107" s="268"/>
      <c r="J107" s="268"/>
      <c r="K107" s="268"/>
      <c r="L107" s="268"/>
      <c r="M107" s="268"/>
      <c r="N107" s="268"/>
      <c r="O107" s="268"/>
      <c r="P107" s="268"/>
      <c r="Q107" s="268"/>
      <c r="R107" s="268"/>
      <c r="S107" s="268"/>
      <c r="T107" s="268"/>
      <c r="U107" s="268"/>
      <c r="V107" s="268"/>
      <c r="W107" s="268"/>
      <c r="X107" s="268"/>
      <c r="Y107" s="268"/>
      <c r="Z107" s="268"/>
      <c r="AA107" s="268"/>
      <c r="AB107" s="268"/>
      <c r="AC107" s="268"/>
      <c r="AD107" s="268"/>
      <c r="AE107" s="4"/>
      <c r="AF107" s="13"/>
    </row>
    <row r="108" spans="3:32" ht="101.25" customHeight="1" x14ac:dyDescent="0.5">
      <c r="C108" s="267"/>
      <c r="D108" s="268"/>
      <c r="E108" s="268"/>
      <c r="F108" s="268"/>
      <c r="G108" s="268"/>
      <c r="H108" s="268"/>
      <c r="I108" s="268"/>
      <c r="J108" s="268"/>
      <c r="K108" s="268"/>
      <c r="L108" s="268"/>
      <c r="M108" s="268"/>
      <c r="N108" s="268"/>
      <c r="O108" s="268"/>
      <c r="P108" s="268"/>
      <c r="Q108" s="268"/>
      <c r="R108" s="268"/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268"/>
      <c r="AD108" s="268"/>
      <c r="AE108" s="4"/>
      <c r="AF108" s="13"/>
    </row>
    <row r="109" spans="3:32" ht="86.25" customHeight="1" x14ac:dyDescent="0.3">
      <c r="C109" s="281"/>
      <c r="D109" s="281"/>
      <c r="E109" s="281"/>
      <c r="F109" s="281"/>
      <c r="G109" s="281"/>
      <c r="H109" s="281"/>
      <c r="I109" s="281"/>
      <c r="J109" s="281"/>
      <c r="K109" s="281"/>
      <c r="L109" s="281"/>
      <c r="M109" s="281"/>
      <c r="N109" s="281"/>
      <c r="O109" s="281"/>
      <c r="P109" s="281"/>
      <c r="Q109" s="281"/>
      <c r="R109" s="281"/>
      <c r="S109" s="281"/>
      <c r="T109" s="281"/>
      <c r="U109" s="281"/>
      <c r="V109" s="281"/>
      <c r="W109" s="281"/>
      <c r="X109" s="281"/>
      <c r="Y109" s="281"/>
      <c r="Z109" s="281"/>
      <c r="AA109" s="281"/>
      <c r="AB109" s="281"/>
      <c r="AC109" s="281"/>
      <c r="AD109" s="281"/>
      <c r="AE109" s="4"/>
      <c r="AF109" s="13"/>
    </row>
    <row r="110" spans="3:32" ht="87.75" customHeight="1" x14ac:dyDescent="0.3">
      <c r="C110" s="279"/>
      <c r="D110" s="280"/>
      <c r="E110" s="280"/>
      <c r="F110" s="280"/>
      <c r="G110" s="280"/>
      <c r="H110" s="280"/>
      <c r="I110" s="280"/>
      <c r="J110" s="280"/>
      <c r="K110" s="280"/>
      <c r="L110" s="280"/>
      <c r="M110" s="280"/>
      <c r="N110" s="280"/>
      <c r="O110" s="280"/>
      <c r="P110" s="280"/>
      <c r="Q110" s="280"/>
      <c r="R110" s="280"/>
      <c r="S110" s="280"/>
      <c r="T110" s="280"/>
      <c r="U110" s="280"/>
      <c r="V110" s="280"/>
      <c r="W110" s="280"/>
      <c r="X110" s="280"/>
      <c r="Y110" s="280"/>
      <c r="Z110" s="280"/>
      <c r="AA110" s="280"/>
      <c r="AB110" s="280"/>
      <c r="AC110" s="280"/>
      <c r="AD110" s="280"/>
      <c r="AE110" s="4"/>
      <c r="AF110" s="13"/>
    </row>
    <row r="111" spans="3:32" ht="138.6" customHeight="1" x14ac:dyDescent="0.3">
      <c r="C111" s="279"/>
      <c r="D111" s="280"/>
      <c r="E111" s="280"/>
      <c r="F111" s="280"/>
      <c r="G111" s="280"/>
      <c r="H111" s="280"/>
      <c r="I111" s="280"/>
      <c r="J111" s="280"/>
      <c r="K111" s="280"/>
      <c r="L111" s="280"/>
      <c r="M111" s="280"/>
      <c r="N111" s="280"/>
      <c r="O111" s="280"/>
      <c r="P111" s="280"/>
      <c r="Q111" s="280"/>
      <c r="R111" s="280"/>
      <c r="S111" s="280"/>
      <c r="T111" s="280"/>
      <c r="U111" s="280"/>
      <c r="V111" s="280"/>
      <c r="W111" s="280"/>
      <c r="X111" s="280"/>
      <c r="Y111" s="280"/>
      <c r="Z111" s="280"/>
      <c r="AA111" s="280"/>
      <c r="AB111" s="280"/>
      <c r="AC111" s="280"/>
      <c r="AD111" s="280"/>
      <c r="AE111" s="4"/>
      <c r="AF111" s="13"/>
    </row>
    <row r="112" spans="3:32" ht="126.6" customHeight="1" x14ac:dyDescent="0.4">
      <c r="C112" s="279"/>
      <c r="D112" s="280"/>
      <c r="E112" s="280"/>
      <c r="F112" s="280"/>
      <c r="G112" s="280"/>
      <c r="H112" s="280"/>
      <c r="I112" s="280"/>
      <c r="J112" s="280"/>
      <c r="K112" s="280"/>
      <c r="L112" s="280"/>
      <c r="M112" s="280"/>
      <c r="N112" s="280"/>
      <c r="O112" s="280"/>
      <c r="P112" s="280"/>
      <c r="Q112" s="280"/>
      <c r="R112" s="280"/>
      <c r="S112" s="280"/>
      <c r="T112" s="280"/>
      <c r="U112" s="280"/>
      <c r="V112" s="280"/>
      <c r="W112" s="280"/>
      <c r="X112" s="280"/>
      <c r="Y112" s="280"/>
      <c r="Z112" s="280"/>
      <c r="AA112" s="280"/>
      <c r="AB112" s="280"/>
      <c r="AC112" s="280"/>
      <c r="AD112" s="280"/>
      <c r="AE112" s="3"/>
      <c r="AF112" s="13"/>
    </row>
    <row r="113" spans="3:32" ht="136.15" customHeight="1" x14ac:dyDescent="0.3">
      <c r="C113" s="279"/>
      <c r="D113" s="280"/>
      <c r="E113" s="280"/>
      <c r="F113" s="280"/>
      <c r="G113" s="280"/>
      <c r="H113" s="280"/>
      <c r="I113" s="280"/>
      <c r="J113" s="280"/>
      <c r="K113" s="280"/>
      <c r="L113" s="280"/>
      <c r="M113" s="280"/>
      <c r="N113" s="280"/>
      <c r="O113" s="280"/>
      <c r="P113" s="280"/>
      <c r="Q113" s="280"/>
      <c r="R113" s="280"/>
      <c r="S113" s="280"/>
      <c r="T113" s="280"/>
      <c r="U113" s="280"/>
      <c r="V113" s="280"/>
      <c r="W113" s="280"/>
      <c r="X113" s="280"/>
      <c r="Y113" s="280"/>
      <c r="Z113" s="280"/>
      <c r="AA113" s="280"/>
      <c r="AB113" s="280"/>
      <c r="AC113" s="280"/>
      <c r="AD113" s="280"/>
      <c r="AE113" s="4"/>
      <c r="AF113" s="17"/>
    </row>
    <row r="114" spans="3:32" ht="37.5" x14ac:dyDescent="0.3">
      <c r="C114" s="279"/>
      <c r="D114" s="280"/>
      <c r="E114" s="280"/>
      <c r="F114" s="280"/>
      <c r="G114" s="280"/>
      <c r="H114" s="280"/>
      <c r="I114" s="280"/>
      <c r="J114" s="280"/>
      <c r="K114" s="280"/>
      <c r="L114" s="280"/>
      <c r="M114" s="280"/>
      <c r="N114" s="280"/>
      <c r="O114" s="280"/>
      <c r="P114" s="280"/>
      <c r="Q114" s="280"/>
      <c r="R114" s="280"/>
      <c r="S114" s="280"/>
      <c r="T114" s="280"/>
      <c r="U114" s="280"/>
      <c r="V114" s="280"/>
      <c r="W114" s="280"/>
      <c r="X114" s="280"/>
      <c r="Y114" s="280"/>
      <c r="Z114" s="280"/>
      <c r="AA114" s="280"/>
      <c r="AB114" s="280"/>
      <c r="AC114" s="280"/>
      <c r="AD114" s="280"/>
      <c r="AE114" s="4"/>
      <c r="AF114" s="11"/>
    </row>
    <row r="115" spans="3:32" ht="37.5" x14ac:dyDescent="0.3">
      <c r="C115" s="265"/>
      <c r="D115" s="266"/>
      <c r="E115" s="266"/>
      <c r="F115" s="266"/>
      <c r="G115" s="266"/>
      <c r="H115" s="266"/>
      <c r="I115" s="266"/>
      <c r="J115" s="266"/>
      <c r="K115" s="266"/>
      <c r="L115" s="266"/>
      <c r="M115" s="266"/>
      <c r="N115" s="266"/>
      <c r="O115" s="266"/>
      <c r="P115" s="266"/>
      <c r="Q115" s="266"/>
      <c r="R115" s="266"/>
      <c r="S115" s="266"/>
      <c r="T115" s="266"/>
      <c r="U115" s="266"/>
      <c r="V115" s="266"/>
      <c r="W115" s="266"/>
      <c r="X115" s="266"/>
      <c r="Y115" s="266"/>
      <c r="Z115" s="266"/>
      <c r="AA115" s="266"/>
      <c r="AB115" s="266"/>
      <c r="AC115" s="266"/>
      <c r="AD115" s="266"/>
      <c r="AE115" s="1"/>
      <c r="AF115" s="18"/>
    </row>
    <row r="116" spans="3:32" x14ac:dyDescent="0.3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8"/>
    </row>
    <row r="117" spans="3:32" x14ac:dyDescent="0.3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8"/>
    </row>
    <row r="118" spans="3:32" x14ac:dyDescent="0.3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8"/>
    </row>
    <row r="119" spans="3:32" x14ac:dyDescent="0.3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8"/>
    </row>
    <row r="120" spans="3:32" x14ac:dyDescent="0.3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8"/>
    </row>
    <row r="121" spans="3:32" x14ac:dyDescent="0.3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8"/>
    </row>
    <row r="130" spans="32:32" ht="60" x14ac:dyDescent="0.8">
      <c r="AF130" s="20"/>
    </row>
  </sheetData>
  <mergeCells count="110">
    <mergeCell ref="AD2:AO2"/>
    <mergeCell ref="AD1:AO1"/>
    <mergeCell ref="AD3:AO3"/>
    <mergeCell ref="AD4:AO4"/>
    <mergeCell ref="C81:AD81"/>
    <mergeCell ref="Z37:AD37"/>
    <mergeCell ref="C69:AD69"/>
    <mergeCell ref="C70:AD70"/>
    <mergeCell ref="C75:AD75"/>
    <mergeCell ref="C71:AD71"/>
    <mergeCell ref="C72:AD72"/>
    <mergeCell ref="C73:AD73"/>
    <mergeCell ref="C74:AD74"/>
    <mergeCell ref="C13:AD13"/>
    <mergeCell ref="C43:AD43"/>
    <mergeCell ref="C40:AD40"/>
    <mergeCell ref="C41:AD41"/>
    <mergeCell ref="C39:AD39"/>
    <mergeCell ref="C38:AD38"/>
    <mergeCell ref="AA21:AD21"/>
    <mergeCell ref="AA18:AD18"/>
    <mergeCell ref="AA22:AD22"/>
    <mergeCell ref="C59:AD59"/>
    <mergeCell ref="C12:AD12"/>
    <mergeCell ref="AA17:AD17"/>
    <mergeCell ref="Z35:AD35"/>
    <mergeCell ref="Z36:AD36"/>
    <mergeCell ref="AM6:AO6"/>
    <mergeCell ref="C5:AO5"/>
    <mergeCell ref="C86:AD86"/>
    <mergeCell ref="C106:AD106"/>
    <mergeCell ref="C60:AD60"/>
    <mergeCell ref="C83:AD83"/>
    <mergeCell ref="C84:AD84"/>
    <mergeCell ref="C56:AD56"/>
    <mergeCell ref="C57:AD57"/>
    <mergeCell ref="C87:AD87"/>
    <mergeCell ref="C62:AD62"/>
    <mergeCell ref="C85:AD85"/>
    <mergeCell ref="C68:AD68"/>
    <mergeCell ref="C77:AD77"/>
    <mergeCell ref="C78:AD78"/>
    <mergeCell ref="C61:AD61"/>
    <mergeCell ref="C82:AD82"/>
    <mergeCell ref="C76:AD76"/>
    <mergeCell ref="C47:AD47"/>
    <mergeCell ref="C54:AD54"/>
    <mergeCell ref="AA32:AD32"/>
    <mergeCell ref="AA29:AD29"/>
    <mergeCell ref="AA19:AD19"/>
    <mergeCell ref="C63:AD63"/>
    <mergeCell ref="C58:AD58"/>
    <mergeCell ref="C55:AD55"/>
    <mergeCell ref="C64:AD64"/>
    <mergeCell ref="C79:AD79"/>
    <mergeCell ref="C80:AD80"/>
    <mergeCell ref="C66:AD66"/>
    <mergeCell ref="C67:AD67"/>
    <mergeCell ref="C34:AE34"/>
    <mergeCell ref="C49:AD49"/>
    <mergeCell ref="C52:AD52"/>
    <mergeCell ref="C53:AD53"/>
    <mergeCell ref="C65:AD65"/>
    <mergeCell ref="C42:AD42"/>
    <mergeCell ref="C6:AD7"/>
    <mergeCell ref="C48:AD48"/>
    <mergeCell ref="C10:AD10"/>
    <mergeCell ref="C9:AD9"/>
    <mergeCell ref="C14:AD14"/>
    <mergeCell ref="C51:AD51"/>
    <mergeCell ref="C50:AD50"/>
    <mergeCell ref="C8:AD8"/>
    <mergeCell ref="Z28:AD28"/>
    <mergeCell ref="Z16:AD16"/>
    <mergeCell ref="Z44:AD44"/>
    <mergeCell ref="Z46:AD46"/>
    <mergeCell ref="Z45:AD45"/>
    <mergeCell ref="AA23:AD23"/>
    <mergeCell ref="C11:AD11"/>
    <mergeCell ref="C15:AD15"/>
    <mergeCell ref="AA26:AD26"/>
    <mergeCell ref="AA27:AD27"/>
    <mergeCell ref="AA30:AD30"/>
    <mergeCell ref="AA24:AD24"/>
    <mergeCell ref="C33:AD33"/>
    <mergeCell ref="AA20:AD20"/>
    <mergeCell ref="AA25:AD25"/>
    <mergeCell ref="AA31:AD31"/>
    <mergeCell ref="C115:AD115"/>
    <mergeCell ref="C102:AD102"/>
    <mergeCell ref="C96:AD96"/>
    <mergeCell ref="C91:AD91"/>
    <mergeCell ref="C89:AD89"/>
    <mergeCell ref="C104:AD104"/>
    <mergeCell ref="C103:AD103"/>
    <mergeCell ref="C90:AD90"/>
    <mergeCell ref="C101:AD101"/>
    <mergeCell ref="C98:AD98"/>
    <mergeCell ref="C100:AD100"/>
    <mergeCell ref="C97:AD97"/>
    <mergeCell ref="C99:AD99"/>
    <mergeCell ref="C112:AD112"/>
    <mergeCell ref="C113:AD113"/>
    <mergeCell ref="C110:AD110"/>
    <mergeCell ref="C114:AD114"/>
    <mergeCell ref="C111:AD111"/>
    <mergeCell ref="C107:AD107"/>
    <mergeCell ref="C109:AD109"/>
    <mergeCell ref="C105:AD105"/>
    <mergeCell ref="C108:AD108"/>
  </mergeCells>
  <phoneticPr fontId="0" type="noConversion"/>
  <pageMargins left="0.39370078740157483" right="0.39370078740157483" top="0.98425196850393704" bottom="0.39370078740157483" header="0.31496062992125984" footer="0.19685039370078741"/>
  <pageSetup paperSize="9" scale="47" fitToHeight="0" orientation="landscape" r:id="rId1"/>
  <headerFooter alignWithMargins="0">
    <oddFooter>&amp;R&amp;P</oddFooter>
  </headerFooter>
  <rowBreaks count="1" manualBreakCount="1">
    <brk id="22" min="2" max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 2025-2027</vt:lpstr>
      <vt:lpstr>'МБТ 2025-2027'!Область_печати</vt:lpstr>
    </vt:vector>
  </TitlesOfParts>
  <Company>MinFin 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Третий</dc:creator>
  <cp:lastModifiedBy>ShihkinaTF</cp:lastModifiedBy>
  <cp:lastPrinted>2025-03-11T09:44:00Z</cp:lastPrinted>
  <dcterms:created xsi:type="dcterms:W3CDTF">2005-09-14T12:04:44Z</dcterms:created>
  <dcterms:modified xsi:type="dcterms:W3CDTF">2025-06-11T13:09:17Z</dcterms:modified>
</cp:coreProperties>
</file>